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20" windowWidth="11820" windowHeight="2520"/>
  </bookViews>
  <sheets>
    <sheet name="DAMAN" sheetId="28" r:id="rId1"/>
    <sheet name="SILVASSA" sheetId="27" r:id="rId2"/>
    <sheet name="DADRA" sheetId="30" r:id="rId3"/>
    <sheet name="GUJARAT (E)" sheetId="20" r:id="rId4"/>
    <sheet name="GUJARAT  (S)" sheetId="21" r:id="rId5"/>
    <sheet name="GUJARAT (W)" sheetId="9" r:id="rId6"/>
    <sheet name="BHIWANDI" sheetId="22" r:id="rId7"/>
    <sheet name="MAHA(O.V.)" sheetId="24" r:id="rId8"/>
    <sheet name="MAHA(VIDH)" sheetId="25" r:id="rId9"/>
    <sheet name="MAHA(KHAN)" sheetId="26" r:id="rId10"/>
    <sheet name="MAHA(SOUTH)" sheetId="23" r:id="rId11"/>
    <sheet name="STOCK POINT" sheetId="17" r:id="rId12"/>
    <sheet name="Sheet1" sheetId="29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D49" i="24"/>
  <c r="D48"/>
  <c r="D34"/>
  <c r="D48" i="30"/>
  <c r="D43"/>
  <c r="D34"/>
  <c r="D31" i="25"/>
  <c r="D34"/>
  <c r="D36"/>
  <c r="D43"/>
  <c r="D49"/>
  <c r="E37" i="27"/>
  <c r="F37"/>
  <c r="I37"/>
  <c r="E38"/>
  <c r="F38"/>
  <c r="I38"/>
  <c r="E39"/>
  <c r="F39"/>
  <c r="I39"/>
  <c r="H58" i="30"/>
  <c r="E58"/>
  <c r="H57"/>
  <c r="H56"/>
  <c r="E56"/>
  <c r="H55"/>
  <c r="H54"/>
  <c r="E54"/>
  <c r="H53"/>
  <c r="E53"/>
  <c r="F53"/>
  <c r="I53"/>
  <c r="H52"/>
  <c r="E52"/>
  <c r="H51"/>
  <c r="F51"/>
  <c r="E51"/>
  <c r="F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F40"/>
  <c r="H39"/>
  <c r="E39"/>
  <c r="F39"/>
  <c r="H38"/>
  <c r="E38"/>
  <c r="F38"/>
  <c r="I38"/>
  <c r="H37"/>
  <c r="E37"/>
  <c r="F37"/>
  <c r="I37"/>
  <c r="H36"/>
  <c r="E36"/>
  <c r="F36"/>
  <c r="I36"/>
  <c r="H35"/>
  <c r="E35"/>
  <c r="F35"/>
  <c r="I35"/>
  <c r="H34"/>
  <c r="E34"/>
  <c r="H33"/>
  <c r="E33"/>
  <c r="F33"/>
  <c r="I33"/>
  <c r="H32"/>
  <c r="E32"/>
  <c r="F32"/>
  <c r="I32"/>
  <c r="H31"/>
  <c r="E31"/>
  <c r="F31"/>
  <c r="I31"/>
  <c r="H30"/>
  <c r="E30"/>
  <c r="H29"/>
  <c r="E29"/>
  <c r="F29"/>
  <c r="I29"/>
  <c r="F28"/>
  <c r="H27"/>
  <c r="E27"/>
  <c r="H26"/>
  <c r="E26"/>
  <c r="H25"/>
  <c r="E25"/>
  <c r="H24"/>
  <c r="E24"/>
  <c r="H23"/>
  <c r="E23"/>
  <c r="H22"/>
  <c r="E22"/>
  <c r="H21"/>
  <c r="E21"/>
  <c r="F21"/>
  <c r="I21"/>
  <c r="H20"/>
  <c r="E20"/>
  <c r="F20"/>
  <c r="I20"/>
  <c r="H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D49" i="26"/>
  <c r="D48"/>
  <c r="D34"/>
  <c r="D49" i="22"/>
  <c r="D48"/>
  <c r="D34"/>
  <c r="D49" i="9"/>
  <c r="D48"/>
  <c r="D43"/>
  <c r="D49" i="20"/>
  <c r="D48"/>
  <c r="D43"/>
  <c r="D39"/>
  <c r="D38"/>
  <c r="D37"/>
  <c r="D48" i="28"/>
  <c r="D43"/>
  <c r="D34"/>
  <c r="J25" i="24"/>
  <c r="E10" i="23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6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J20"/>
  <c r="E21"/>
  <c r="F21"/>
  <c r="G21"/>
  <c r="J21"/>
  <c r="E22"/>
  <c r="F22"/>
  <c r="G22"/>
  <c r="E23"/>
  <c r="F23"/>
  <c r="G23"/>
  <c r="J23"/>
  <c r="E24"/>
  <c r="F24"/>
  <c r="G24"/>
  <c r="E25"/>
  <c r="F25"/>
  <c r="G25"/>
  <c r="J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5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E21"/>
  <c r="F21"/>
  <c r="G21"/>
  <c r="J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4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J24"/>
  <c r="E25"/>
  <c r="F25"/>
  <c r="G25"/>
  <c r="E26"/>
  <c r="F26"/>
  <c r="G26"/>
  <c r="J26"/>
  <c r="E27"/>
  <c r="F27"/>
  <c r="G27"/>
  <c r="J27"/>
  <c r="J28"/>
  <c r="E29"/>
  <c r="F29"/>
  <c r="G29"/>
  <c r="J29"/>
  <c r="E30"/>
  <c r="F30"/>
  <c r="G30"/>
  <c r="J30"/>
  <c r="E31"/>
  <c r="F31"/>
  <c r="G31"/>
  <c r="J31"/>
  <c r="E32"/>
  <c r="F32"/>
  <c r="G32"/>
  <c r="J32"/>
  <c r="E33"/>
  <c r="F33"/>
  <c r="G33"/>
  <c r="J33"/>
  <c r="E34"/>
  <c r="J34"/>
  <c r="E35"/>
  <c r="F35"/>
  <c r="G35"/>
  <c r="E36"/>
  <c r="F36"/>
  <c r="G36"/>
  <c r="E37"/>
  <c r="F37"/>
  <c r="G37"/>
  <c r="J37"/>
  <c r="E38"/>
  <c r="F38"/>
  <c r="G38"/>
  <c r="J38"/>
  <c r="E39"/>
  <c r="F39"/>
  <c r="G39"/>
  <c r="J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2"/>
  <c r="F10"/>
  <c r="I10"/>
  <c r="H10"/>
  <c r="E11"/>
  <c r="F11"/>
  <c r="I11"/>
  <c r="H11"/>
  <c r="E12"/>
  <c r="F12"/>
  <c r="I12"/>
  <c r="H12"/>
  <c r="E13"/>
  <c r="F13"/>
  <c r="I13"/>
  <c r="H13"/>
  <c r="E14"/>
  <c r="F14"/>
  <c r="I14"/>
  <c r="H14"/>
  <c r="E15"/>
  <c r="F15"/>
  <c r="I15"/>
  <c r="H15"/>
  <c r="E16"/>
  <c r="F16"/>
  <c r="I16"/>
  <c r="H16"/>
  <c r="E17"/>
  <c r="F17"/>
  <c r="I17"/>
  <c r="H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E29"/>
  <c r="F29"/>
  <c r="I29"/>
  <c r="H29"/>
  <c r="E30"/>
  <c r="F30"/>
  <c r="I30"/>
  <c r="H30"/>
  <c r="E31"/>
  <c r="F31"/>
  <c r="I31"/>
  <c r="H31"/>
  <c r="E32"/>
  <c r="F32"/>
  <c r="I32"/>
  <c r="H32"/>
  <c r="E33"/>
  <c r="F33"/>
  <c r="I33"/>
  <c r="H33"/>
  <c r="E34"/>
  <c r="F34"/>
  <c r="I34"/>
  <c r="H34"/>
  <c r="E35"/>
  <c r="F35"/>
  <c r="I35"/>
  <c r="H35"/>
  <c r="E36"/>
  <c r="F36"/>
  <c r="I36"/>
  <c r="H36"/>
  <c r="E37"/>
  <c r="F37"/>
  <c r="I37"/>
  <c r="H37"/>
  <c r="E38"/>
  <c r="F38"/>
  <c r="I38"/>
  <c r="H38"/>
  <c r="E39"/>
  <c r="F39"/>
  <c r="I39"/>
  <c r="H39"/>
  <c r="E41"/>
  <c r="F41"/>
  <c r="I41"/>
  <c r="H41"/>
  <c r="E42"/>
  <c r="F42"/>
  <c r="I42"/>
  <c r="H42"/>
  <c r="E43"/>
  <c r="F43"/>
  <c r="I43"/>
  <c r="H43"/>
  <c r="E44"/>
  <c r="F44"/>
  <c r="I44"/>
  <c r="H44"/>
  <c r="E45"/>
  <c r="F45"/>
  <c r="I45"/>
  <c r="H45"/>
  <c r="E46"/>
  <c r="F46"/>
  <c r="I46"/>
  <c r="H46"/>
  <c r="E47"/>
  <c r="F47"/>
  <c r="I47"/>
  <c r="H47"/>
  <c r="E48"/>
  <c r="F48"/>
  <c r="I48"/>
  <c r="H48"/>
  <c r="E49"/>
  <c r="F49"/>
  <c r="I49"/>
  <c r="H49"/>
  <c r="E51"/>
  <c r="F51"/>
  <c r="I51"/>
  <c r="H51"/>
  <c r="E52"/>
  <c r="F52"/>
  <c r="I52"/>
  <c r="H52"/>
  <c r="E53"/>
  <c r="F53"/>
  <c r="I53"/>
  <c r="H53"/>
  <c r="E54"/>
  <c r="H54"/>
  <c r="E55"/>
  <c r="F55"/>
  <c r="I55"/>
  <c r="H55"/>
  <c r="E56"/>
  <c r="F56"/>
  <c r="I56"/>
  <c r="H56"/>
  <c r="E57"/>
  <c r="F57"/>
  <c r="I57"/>
  <c r="H57"/>
  <c r="E58"/>
  <c r="F58"/>
  <c r="I58"/>
  <c r="H58"/>
  <c r="E10" i="9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1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J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7"/>
  <c r="F10"/>
  <c r="I10"/>
  <c r="H10"/>
  <c r="E11"/>
  <c r="F11"/>
  <c r="I11"/>
  <c r="H11"/>
  <c r="E12"/>
  <c r="F12"/>
  <c r="I12"/>
  <c r="H12"/>
  <c r="E13"/>
  <c r="F13"/>
  <c r="I13"/>
  <c r="H13"/>
  <c r="E14"/>
  <c r="F14"/>
  <c r="I14"/>
  <c r="H14"/>
  <c r="E15"/>
  <c r="F15"/>
  <c r="I15"/>
  <c r="H15"/>
  <c r="E16"/>
  <c r="F16"/>
  <c r="I16"/>
  <c r="H16"/>
  <c r="E17"/>
  <c r="F17"/>
  <c r="I17"/>
  <c r="H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F28"/>
  <c r="E29"/>
  <c r="F29"/>
  <c r="I29"/>
  <c r="H29"/>
  <c r="E30"/>
  <c r="F30"/>
  <c r="I30"/>
  <c r="H30"/>
  <c r="E31"/>
  <c r="F31"/>
  <c r="I31"/>
  <c r="H31"/>
  <c r="E32"/>
  <c r="F32"/>
  <c r="I32"/>
  <c r="H32"/>
  <c r="E33"/>
  <c r="F33"/>
  <c r="I33"/>
  <c r="H33"/>
  <c r="E34"/>
  <c r="F34"/>
  <c r="I34"/>
  <c r="H34"/>
  <c r="E35"/>
  <c r="F35"/>
  <c r="I35"/>
  <c r="H35"/>
  <c r="E36"/>
  <c r="F36"/>
  <c r="I36"/>
  <c r="H36"/>
  <c r="H37"/>
  <c r="H38"/>
  <c r="H39"/>
  <c r="F40"/>
  <c r="E41"/>
  <c r="F41"/>
  <c r="I41"/>
  <c r="H41"/>
  <c r="E42"/>
  <c r="F42"/>
  <c r="I42"/>
  <c r="H42"/>
  <c r="E43"/>
  <c r="F43"/>
  <c r="I43"/>
  <c r="H43"/>
  <c r="E44"/>
  <c r="F44"/>
  <c r="I44"/>
  <c r="H44"/>
  <c r="E45"/>
  <c r="F45"/>
  <c r="I45"/>
  <c r="H45"/>
  <c r="E46"/>
  <c r="F46"/>
  <c r="I46"/>
  <c r="H46"/>
  <c r="E47"/>
  <c r="F47"/>
  <c r="I47"/>
  <c r="H47"/>
  <c r="E48"/>
  <c r="F48"/>
  <c r="I48"/>
  <c r="H48"/>
  <c r="E49"/>
  <c r="F49"/>
  <c r="I49"/>
  <c r="H49"/>
  <c r="F50"/>
  <c r="E51"/>
  <c r="F51"/>
  <c r="I51"/>
  <c r="H51"/>
  <c r="E52"/>
  <c r="F52"/>
  <c r="I52"/>
  <c r="H52"/>
  <c r="E53"/>
  <c r="F53"/>
  <c r="I53"/>
  <c r="H53"/>
  <c r="E54"/>
  <c r="F54"/>
  <c r="I54"/>
  <c r="H54"/>
  <c r="E55"/>
  <c r="F55"/>
  <c r="I55"/>
  <c r="H55"/>
  <c r="E56"/>
  <c r="F56"/>
  <c r="I56"/>
  <c r="H56"/>
  <c r="E57"/>
  <c r="F57"/>
  <c r="I57"/>
  <c r="H57"/>
  <c r="E58"/>
  <c r="F58"/>
  <c r="I58"/>
  <c r="H58"/>
  <c r="E10" i="28"/>
  <c r="F10"/>
  <c r="I10"/>
  <c r="H10"/>
  <c r="E11"/>
  <c r="F11"/>
  <c r="I11"/>
  <c r="H11"/>
  <c r="E12"/>
  <c r="F12"/>
  <c r="I12"/>
  <c r="H12"/>
  <c r="E13"/>
  <c r="F13"/>
  <c r="I13"/>
  <c r="H13"/>
  <c r="E14"/>
  <c r="F14"/>
  <c r="I14"/>
  <c r="H14"/>
  <c r="E15"/>
  <c r="F15"/>
  <c r="I15"/>
  <c r="H15"/>
  <c r="E16"/>
  <c r="F16"/>
  <c r="I16"/>
  <c r="H16"/>
  <c r="E17"/>
  <c r="F17"/>
  <c r="I17"/>
  <c r="H17"/>
  <c r="E18"/>
  <c r="F18"/>
  <c r="I18"/>
  <c r="H18"/>
  <c r="E19"/>
  <c r="F19"/>
  <c r="I19"/>
  <c r="H19"/>
  <c r="E20"/>
  <c r="F20"/>
  <c r="I20"/>
  <c r="H20"/>
  <c r="E21"/>
  <c r="F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F28"/>
  <c r="E29"/>
  <c r="F29"/>
  <c r="I29"/>
  <c r="H29"/>
  <c r="E30"/>
  <c r="F30"/>
  <c r="I30"/>
  <c r="H30"/>
  <c r="E31"/>
  <c r="F31"/>
  <c r="I31"/>
  <c r="H31"/>
  <c r="E32"/>
  <c r="F32"/>
  <c r="I32"/>
  <c r="H32"/>
  <c r="E33"/>
  <c r="F33"/>
  <c r="I33"/>
  <c r="H33"/>
  <c r="E34"/>
  <c r="F34"/>
  <c r="I34"/>
  <c r="H34"/>
  <c r="E35"/>
  <c r="F35"/>
  <c r="I35"/>
  <c r="H35"/>
  <c r="E36"/>
  <c r="F36"/>
  <c r="I36"/>
  <c r="H36"/>
  <c r="E37"/>
  <c r="F37"/>
  <c r="I37"/>
  <c r="H37"/>
  <c r="E38"/>
  <c r="F38"/>
  <c r="I38"/>
  <c r="H38"/>
  <c r="E39"/>
  <c r="F39"/>
  <c r="I39"/>
  <c r="H39"/>
  <c r="F40"/>
  <c r="E41"/>
  <c r="F41"/>
  <c r="I41"/>
  <c r="H41"/>
  <c r="E42"/>
  <c r="F42"/>
  <c r="I42"/>
  <c r="H42"/>
  <c r="E43"/>
  <c r="F43"/>
  <c r="I43"/>
  <c r="H43"/>
  <c r="E44"/>
  <c r="F44"/>
  <c r="I44"/>
  <c r="H44"/>
  <c r="E45"/>
  <c r="F45"/>
  <c r="I45"/>
  <c r="H45"/>
  <c r="E46"/>
  <c r="F46"/>
  <c r="I46"/>
  <c r="H46"/>
  <c r="E47"/>
  <c r="F47"/>
  <c r="H47"/>
  <c r="E48"/>
  <c r="F48"/>
  <c r="I48"/>
  <c r="H48"/>
  <c r="E49"/>
  <c r="F49"/>
  <c r="I49"/>
  <c r="H49"/>
  <c r="F50"/>
  <c r="E51"/>
  <c r="F51"/>
  <c r="I51"/>
  <c r="H51"/>
  <c r="E52"/>
  <c r="F52"/>
  <c r="I52"/>
  <c r="H52"/>
  <c r="E53"/>
  <c r="F53"/>
  <c r="I53"/>
  <c r="H53"/>
  <c r="E54"/>
  <c r="H54"/>
  <c r="E55"/>
  <c r="F55"/>
  <c r="I55"/>
  <c r="H55"/>
  <c r="E56"/>
  <c r="F56"/>
  <c r="I56"/>
  <c r="H56"/>
  <c r="E57"/>
  <c r="F57"/>
  <c r="I57"/>
  <c r="H57"/>
  <c r="E58"/>
  <c r="F58"/>
  <c r="I58"/>
  <c r="H58"/>
  <c r="F49" i="24"/>
  <c r="G49"/>
  <c r="F34"/>
  <c r="G34"/>
  <c r="F39" i="26"/>
  <c r="G39"/>
  <c r="I51" i="30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E19"/>
  <c r="F24"/>
  <c r="I24"/>
  <c r="F25"/>
  <c r="I25"/>
  <c r="F26"/>
  <c r="I26"/>
  <c r="F27"/>
  <c r="I27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E55"/>
  <c r="F56"/>
  <c r="I56"/>
  <c r="E57"/>
  <c r="F19"/>
  <c r="I19"/>
  <c r="F55"/>
  <c r="F58"/>
  <c r="I58"/>
  <c r="F57"/>
  <c r="F23"/>
  <c r="I23"/>
  <c r="F54"/>
  <c r="I54"/>
  <c r="F22"/>
  <c r="I22"/>
  <c r="F30"/>
  <c r="I30"/>
  <c r="F34"/>
  <c r="I34"/>
  <c r="F52"/>
  <c r="I52"/>
  <c r="I39"/>
  <c r="I55"/>
  <c r="F54" i="22"/>
  <c r="I54"/>
  <c r="I57" i="30"/>
  <c r="I54" i="28"/>
  <c r="F54"/>
  <c r="I47"/>
  <c r="I21"/>
</calcChain>
</file>

<file path=xl/sharedStrings.xml><?xml version="1.0" encoding="utf-8"?>
<sst xmlns="http://schemas.openxmlformats.org/spreadsheetml/2006/main" count="1420" uniqueCount="221">
  <si>
    <t>GANPATI PETROCHEMICALS</t>
  </si>
  <si>
    <t>Consigment Stockist of : HALDIA PETROCHEMICALS LTD.</t>
  </si>
  <si>
    <t>152,Sanjay Bldg. No. 6,Mittal Ind.Estate,Andheri Kurla Road,Marol,Andheri(East),MUMBAI-400 059.</t>
  </si>
  <si>
    <t>GRADE</t>
  </si>
  <si>
    <t>BASIC</t>
  </si>
  <si>
    <t>LESS.</t>
  </si>
  <si>
    <t>ADD</t>
  </si>
  <si>
    <t>HDPE</t>
  </si>
  <si>
    <t>C.D.</t>
  </si>
  <si>
    <t>LOC.SUB</t>
  </si>
  <si>
    <t>PMT</t>
  </si>
  <si>
    <t>OG</t>
  </si>
  <si>
    <t>PP</t>
  </si>
  <si>
    <t>PP CP/RCP</t>
  </si>
  <si>
    <t>LLDPE</t>
  </si>
  <si>
    <t xml:space="preserve"> </t>
  </si>
  <si>
    <t>400/-</t>
  </si>
  <si>
    <t>REGARDS</t>
  </si>
  <si>
    <t>CASH  AMT</t>
  </si>
  <si>
    <t>TRANSP</t>
  </si>
  <si>
    <t>LOCATIONS</t>
  </si>
  <si>
    <t>FREIGHT</t>
  </si>
  <si>
    <t xml:space="preserve">            **T.D.</t>
  </si>
  <si>
    <t>RS/MT.</t>
  </si>
  <si>
    <t>300/-</t>
  </si>
  <si>
    <t>AHMEDNAGAR-5</t>
  </si>
  <si>
    <t>IGATPURI        - 5</t>
  </si>
  <si>
    <t>MURBAD         - 5</t>
  </si>
  <si>
    <t>HD BM/FILM        E 5201</t>
  </si>
  <si>
    <t>FILM                      F 110</t>
  </si>
  <si>
    <t>HM FILM     F 5600/5400</t>
  </si>
  <si>
    <t>POST SALES QUANTITY DISCOUNT AS APPLICABLE</t>
  </si>
  <si>
    <t>RAFFIA                 R 103</t>
  </si>
  <si>
    <t>PP                      HP OG</t>
  </si>
  <si>
    <t>UMERGAON - 5</t>
  </si>
  <si>
    <t>*T.D.=TRANSIT DAYS</t>
  </si>
  <si>
    <t>THANE            -  5</t>
  </si>
  <si>
    <t>LONAVALA    -   6</t>
  </si>
  <si>
    <t>NASIK             -  5</t>
  </si>
  <si>
    <t>PALGHAR      -   5</t>
  </si>
  <si>
    <t>PUNE              -  5</t>
  </si>
  <si>
    <t>DHULIA          -   5</t>
  </si>
  <si>
    <t>MBM                    B 5500</t>
  </si>
  <si>
    <t>IM( 7MFI)         M 6007LU</t>
  </si>
  <si>
    <t>ROTO  73005 T/73204 T</t>
  </si>
  <si>
    <t>PP PS</t>
  </si>
  <si>
    <t>HPIM                     M 110</t>
  </si>
  <si>
    <t>HPIM                     M 103</t>
  </si>
  <si>
    <t>PP              M 108/ M106</t>
  </si>
  <si>
    <t xml:space="preserve">PP RCP              B202S           </t>
  </si>
  <si>
    <t>HITESH SHAH - 9820106078</t>
  </si>
  <si>
    <t>SINNAR-5</t>
  </si>
  <si>
    <t>MALEGAON-5</t>
  </si>
  <si>
    <t xml:space="preserve">         TRANS.CHARGES PMT.</t>
  </si>
  <si>
    <t xml:space="preserve">PP                    </t>
  </si>
  <si>
    <t>ROTO  73005 TU</t>
  </si>
  <si>
    <t>VAPI       -   5</t>
  </si>
  <si>
    <t>AHMD.    -  5</t>
  </si>
  <si>
    <t>HALOL   -   5</t>
  </si>
  <si>
    <t>KALOL-M- 5</t>
  </si>
  <si>
    <t>SURAT  -   5</t>
  </si>
  <si>
    <t>VALSAD   - 5</t>
  </si>
  <si>
    <t>BARODA  - 5</t>
  </si>
  <si>
    <t>RAJKOT   - 6</t>
  </si>
  <si>
    <t>BHAVNAGAR-6</t>
  </si>
  <si>
    <t>RATNAGIRI     -  6</t>
  </si>
  <si>
    <t>BHIWANDI     -   5</t>
  </si>
  <si>
    <t>KALYAN         -   5</t>
  </si>
  <si>
    <t>KHOPOLI         - 5</t>
  </si>
  <si>
    <t>GRT.MUMBAI   -5</t>
  </si>
  <si>
    <t>ALIBAUGH      -  5</t>
  </si>
  <si>
    <t>NAGHOTHANE-5</t>
  </si>
  <si>
    <t>NEW BOMBAY- 5</t>
  </si>
  <si>
    <t>VATVA-5</t>
  </si>
  <si>
    <t>PP WS</t>
  </si>
  <si>
    <t>SANGLI    -  6</t>
  </si>
  <si>
    <t>SATARA  -    5</t>
  </si>
  <si>
    <t>SOLAPUR  - 6</t>
  </si>
  <si>
    <t>PP CP     M 310</t>
  </si>
  <si>
    <t>PP  RCP   B 200</t>
  </si>
  <si>
    <t>Tel. 28509801 / 28517451 / 32460637 Telefax. 28509802 / E- MAIL ganpetro@vsnl.com</t>
  </si>
  <si>
    <t>KOLHAPUR-6</t>
  </si>
  <si>
    <t>WAI</t>
  </si>
  <si>
    <t>BHARUCH</t>
  </si>
  <si>
    <t>ANAND</t>
  </si>
  <si>
    <t>Tel. 28509801 / 28517451 Telefax. 28509802 E- MAIL ganpetro@vsnl.com</t>
  </si>
  <si>
    <t>Bhivandi W.H. Add :-  Godown No. 20,Thakkar Compound,Valgaon,Anjur Rd,Bhivandi,Dist. Thane.</t>
  </si>
  <si>
    <t>BHIVANDI</t>
  </si>
  <si>
    <t>PP  RCP               B 200</t>
  </si>
  <si>
    <t>Local VAT  Tax and other duties and levies applicable at prevailing rate.</t>
  </si>
  <si>
    <t>Transportation Charges from our Warehouse in Customers Account.</t>
  </si>
  <si>
    <t>HPIM          M 110</t>
  </si>
  <si>
    <t>HPIM          M 103</t>
  </si>
  <si>
    <t>ROTO      73005 T / 73204 T</t>
  </si>
  <si>
    <t>ROTO      73005 TU / 73204 TU</t>
  </si>
  <si>
    <t>RAF  HD T10 / HD T10S</t>
  </si>
  <si>
    <t>HD BM   E5201S</t>
  </si>
  <si>
    <t>HD BM  E 5201</t>
  </si>
  <si>
    <t>BOPP    F 103 / F 103S</t>
  </si>
  <si>
    <t>ADD E.D</t>
  </si>
  <si>
    <t>ADD  S.T.</t>
  </si>
  <si>
    <t>ADD S.T.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</si>
  <si>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NON PRIME GRADE RS.800/MT LESS THAN THE BASIC PRIME GRADE.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</si>
  <si>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CHEQUE RETURN PENALTY RS.1000/-PER INSTRUMENT.</t>
    </r>
  </si>
  <si>
    <r>
      <t>·</t>
    </r>
    <r>
      <rPr>
        <sz val="7"/>
        <rFont val="Times New Roman"/>
        <family val="1"/>
      </rPr>
      <t xml:space="preserve">          </t>
    </r>
    <r>
      <rPr>
        <b/>
        <u/>
        <sz val="8"/>
        <rFont val="Times New Roman"/>
        <family val="1"/>
      </rPr>
      <t>UNLOADING &amp; VARAI CHARGES TO BE BORNE BY THE CUSTOMER.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</si>
  <si>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“C” FORM REQUIRED IN ADVANCE.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</si>
  <si>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QUANTITY DISCOUNT WOULD NOT BE APPLICABLE ON COMBINATION OF HDPE AND LLDPE GRADES.</t>
    </r>
  </si>
  <si>
    <t xml:space="preserve">        HDPE / PP / LLDPE PRICES EX-HALDIA PETROCHEMICALS LTD. PLANT FOR GUJARAT(E)</t>
  </si>
  <si>
    <t xml:space="preserve">        HDPE / PP / LLDPE PRICES EX-HALDIA PETROCHEMICALS LTD. PLANT FOR GUJARAT(SOUTH)</t>
  </si>
  <si>
    <t xml:space="preserve">        HDPE / PP / LLDPE PRICES EX-HALDIA PETROCHEMICALS LTD. PLANT FOR BHIWANDI</t>
  </si>
  <si>
    <t xml:space="preserve">        HDPE / PP / LLDPE PRICES EX-HALDIA PETROCHEMICALS LTD. PLANT FOR MAHARATRA(O.V.)</t>
  </si>
  <si>
    <t xml:space="preserve">        HDPE / PP / LLDPE PRICES EX-HALDIA PETROCHEMICALS LTD. PLANT FOR MAHARASTRA(SOUTH)</t>
  </si>
  <si>
    <t xml:space="preserve">        HDPE / PP / LLDPE PRICES EX-HALDIA PETROCHEMICALS LTD. PLANT FOR GUJARAT(WEST)</t>
  </si>
  <si>
    <t>FILM             71501 S</t>
  </si>
  <si>
    <t>FILM      71601W / 71602 S/W</t>
  </si>
  <si>
    <t>FILM      71602 S / W</t>
  </si>
  <si>
    <t>on post-ED basis for cash customer.</t>
  </si>
  <si>
    <t>450/-</t>
  </si>
  <si>
    <t>750/-</t>
  </si>
  <si>
    <t>&gt;= 10</t>
  </si>
  <si>
    <t>&gt;=30</t>
  </si>
  <si>
    <t>&gt;=100</t>
  </si>
  <si>
    <t>&gt;= 200</t>
  </si>
  <si>
    <t>&gt;= 400</t>
  </si>
  <si>
    <t>HDPE/LLDPE</t>
  </si>
  <si>
    <t>QTY. MT FOR HD / LL</t>
  </si>
  <si>
    <t>QTY. MT FOR  PP</t>
  </si>
  <si>
    <t>&gt;=15</t>
  </si>
  <si>
    <t>&gt;=60</t>
  </si>
  <si>
    <t>&gt;=400</t>
  </si>
  <si>
    <t>IM M 5018L/M 5025L/M5818</t>
  </si>
  <si>
    <t>PP CP     M 304 / M 325</t>
  </si>
  <si>
    <t>PP CP   M 307 / M 315</t>
  </si>
  <si>
    <t xml:space="preserve">  M5018 L / M 5025L / M5818</t>
  </si>
  <si>
    <t>PP CP            M 304 / M 325</t>
  </si>
  <si>
    <t>PP CP    M 307 / M 315</t>
  </si>
  <si>
    <t>HM                   B 5500</t>
  </si>
  <si>
    <t>Daman W.H.Add. :- House No. DGGP/10-B, Survey No. 747 &amp; 748, Village Kalaria, Nani Daman,</t>
  </si>
  <si>
    <t xml:space="preserve">FILM 71501S,71601W </t>
  </si>
  <si>
    <t>FILM           71601D</t>
  </si>
  <si>
    <t>FILM                    71601D</t>
  </si>
  <si>
    <t>DAMAN / SILVASSA</t>
  </si>
  <si>
    <t>RAF /  HD T 9 / R 6001L</t>
  </si>
  <si>
    <t>HD T 6  / F 5001</t>
  </si>
  <si>
    <t>NAGPUR-3</t>
  </si>
  <si>
    <t>AMRAVATI-4</t>
  </si>
  <si>
    <t>WARDHA-3</t>
  </si>
  <si>
    <t>AURANGABAD-4</t>
  </si>
  <si>
    <t>JALNA-4</t>
  </si>
  <si>
    <t>JALGAON-4</t>
  </si>
  <si>
    <t>LATUR-5</t>
  </si>
  <si>
    <t>NANDED-4</t>
  </si>
  <si>
    <t>CHALISGAON</t>
  </si>
  <si>
    <t xml:space="preserve">        HDPE / PP / LLDPE PRICES EX-HALDIA PETROCHEMICALS LTD. PLANT FOR MAHARASTRA(khandesh)</t>
  </si>
  <si>
    <t xml:space="preserve">        HDPE / PP / LLDPE PRICES EX-HALDIA PETROCHEMICALS LTD. PLANT FOR MAHARASTRA(vidharbh)</t>
  </si>
  <si>
    <t xml:space="preserve"> HD FILM HDT6 / F5001</t>
  </si>
  <si>
    <t xml:space="preserve">PIPE P5200UV </t>
  </si>
  <si>
    <t xml:space="preserve">PIPE    P 5300 </t>
  </si>
  <si>
    <t xml:space="preserve">PIPE    P 5300  </t>
  </si>
  <si>
    <t>PIPE P5200UV</t>
  </si>
  <si>
    <t>HPIM  M108 / M106</t>
  </si>
  <si>
    <t>RAF/MFIL  R5801</t>
  </si>
  <si>
    <t xml:space="preserve"> ·       PRICE MAY CHANGE WITHOUT ANY PRIOR NOTICE. PRICE PREVAILING AT THE TIME OF DISPATCH WILL APPLY.</t>
  </si>
  <si>
    <t xml:space="preserve"> PRICE MAY CHANGE WITHOUT ANY PRIOR NOTICE. PRICE PREVAILING AT THE TIME OF DISPATCH WILL APPLY.</t>
  </si>
  <si>
    <t xml:space="preserve">PP RCP              M212S     </t>
  </si>
  <si>
    <t>PP  RCP               M212S</t>
  </si>
  <si>
    <r>
      <t>·</t>
    </r>
    <r>
      <rPr>
        <b/>
        <sz val="9"/>
        <rFont val="Times New Roman"/>
        <family val="1"/>
      </rPr>
      <t xml:space="preserve">       FOR CREDIT PURCHASE </t>
    </r>
    <r>
      <rPr>
        <b/>
        <u/>
        <sz val="9"/>
        <rFont val="Times New Roman"/>
        <family val="1"/>
      </rPr>
      <t xml:space="preserve">INTREST FREE CREDIT WILL BE 14 DAYS FROM THE DATE OF INVOICE. AN EPI </t>
    </r>
  </si>
  <si>
    <t>`</t>
  </si>
  <si>
    <t>Tel :- 02522-271056 , 09324038864, 09967898962</t>
  </si>
  <si>
    <t>PPCP  M 311T</t>
  </si>
  <si>
    <t>B202S</t>
  </si>
  <si>
    <t>MFIL/RAF  R5801</t>
  </si>
  <si>
    <t xml:space="preserve"> HD T10</t>
  </si>
  <si>
    <t>Daman - 396 210. Tel :- 0260 - 2240086, Mobile - 09377319643</t>
  </si>
  <si>
    <t>Daman W.H. Add :-  House no. DGGP / 10-B, Survey No. 747 &amp; 748, Village Kalaria, Nani Daman, Daman - 396210, Tel:-0260-2240086, 9377319643</t>
  </si>
  <si>
    <t>Bhivandi W.H. Add :-  Godown No. 20,Thakkar Compound,Valgaon,Anjur Rd,Bhivandi,Dist. Thane. TEL:- 09324038864</t>
  </si>
  <si>
    <t xml:space="preserve">HD BM    B 6401 </t>
  </si>
  <si>
    <t>HD BM/FILM        E 5201S</t>
  </si>
  <si>
    <t>TF                 T 103 / T 105N</t>
  </si>
  <si>
    <t>TF        T 103  /  T 105N</t>
  </si>
  <si>
    <t>PP              F135 / E125</t>
  </si>
  <si>
    <t>HP PP   F135 / E125</t>
  </si>
  <si>
    <t>PP F103</t>
  </si>
  <si>
    <t>PIPE P5200(P.E-63)</t>
  </si>
  <si>
    <t xml:space="preserve"> LLT - 12</t>
  </si>
  <si>
    <t>EC          72307 E</t>
  </si>
  <si>
    <t>LLT-12</t>
  </si>
  <si>
    <t>P5200 ( P.E. - 63 )</t>
  </si>
  <si>
    <t xml:space="preserve">EC  72307 E </t>
  </si>
  <si>
    <t>The above prices are Credit Prices &amp; are inclusive of Excise Duty @ 12.36 %.</t>
  </si>
  <si>
    <t>Non Prime Grade Rs. 900/MT less than the Prime Grade</t>
  </si>
  <si>
    <t>&gt;= 100</t>
  </si>
  <si>
    <t>200/-</t>
  </si>
  <si>
    <t>550/-</t>
  </si>
  <si>
    <t>650/-</t>
  </si>
  <si>
    <t>&gt;=200</t>
  </si>
  <si>
    <t>ADD CST</t>
  </si>
  <si>
    <t>IM  6007L  / M 5005L</t>
  </si>
  <si>
    <t>IM( 4.5 MFI )   M 5002L</t>
  </si>
  <si>
    <t>IM         M 6007L  / M 5005L</t>
  </si>
  <si>
    <t xml:space="preserve">  M 5002 L</t>
  </si>
  <si>
    <t>PPCP  M 340 / M365</t>
  </si>
  <si>
    <t>PP CP  M 340 / M365</t>
  </si>
  <si>
    <t>GIRISH SHAH - 9320949656</t>
  </si>
  <si>
    <r>
      <t>·</t>
    </r>
    <r>
      <rPr>
        <sz val="10"/>
        <rFont val="Times New Roman"/>
        <family val="1"/>
      </rPr>
      <t>      Trade Discount of Rs. 4000 PMT applicable on R103 - to be adjusted pre-exice basis on Ex-plant sales only.</t>
    </r>
  </si>
  <si>
    <t>HD T9C</t>
  </si>
  <si>
    <t>PP CP    M 312</t>
  </si>
  <si>
    <t xml:space="preserve">HD BM   B 6401 </t>
  </si>
  <si>
    <t xml:space="preserve">RAF/MFIL HD T9 </t>
  </si>
  <si>
    <t>PP CP   M 312</t>
  </si>
  <si>
    <t>HDPE / PP / LLDPE PRICES EX-HALDIA PETROCHEMICALS LTD. PLANT FOR DAMAN</t>
  </si>
  <si>
    <t>VASAI</t>
  </si>
  <si>
    <r>
      <t>·</t>
    </r>
    <r>
      <rPr>
        <sz val="10"/>
        <rFont val="Times New Roman"/>
        <family val="1"/>
      </rPr>
      <t>      Trade Discount of Rs. 3000 PMT applicable on R5801 - to be adjusted pre-exice basis on Ex-plant sales only.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</si>
  <si>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DISCOUNT OF RS.2000/MT WILL BE APPLICABLE ON HD B-5500  TO BE PASSED ON POST SALES BASIS ONLY</t>
    </r>
  </si>
  <si>
    <r>
      <t xml:space="preserve">           </t>
    </r>
    <r>
      <rPr>
        <sz val="8"/>
        <rFont val="Times New Roman"/>
        <family val="1"/>
      </rPr>
      <t xml:space="preserve"> ON EX-WORKS SALES.</t>
    </r>
  </si>
  <si>
    <t>HDPE / PP / LLDPE PRICES EX-HALDIA PETROCHEMICALS LTD. PLANT FOR DADRA</t>
  </si>
  <si>
    <t xml:space="preserve">HDPE / PP / LLDPE PRICES EX-HALDIA PETROCHEMICALS LTD. PLANT FOR SILVASSA </t>
  </si>
  <si>
    <t>Cash disc. For Ex-stock sales will be Rs. 1000/- per MT on HDPE, LLDPE, PP &amp; PPCP</t>
  </si>
  <si>
    <t xml:space="preserve">         RS. 70 / MT PER DAY FOR EX-PLANT</t>
  </si>
  <si>
    <t>HDPE, LLDPE &amp; PP PRICE W.E.F. DT. 01.04.2013</t>
  </si>
  <si>
    <t xml:space="preserve"> STOCK POINT HD, LL  &amp; PP PRICE W.E.F. DT. 01.04.2013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</si>
</sst>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6" formatCode="0.000%"/>
  </numFmts>
  <fonts count="2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sz val="7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Symbol"/>
      <family val="1"/>
      <charset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/>
    <xf numFmtId="0" fontId="3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1" xfId="1" applyFont="1" applyBorder="1"/>
    <xf numFmtId="43" fontId="6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6" fillId="0" borderId="0" xfId="1" applyFont="1" applyBorder="1"/>
    <xf numFmtId="0" fontId="6" fillId="0" borderId="0" xfId="0" applyFont="1" applyFill="1" applyBorder="1" applyAlignment="1">
      <alignment horizontal="left"/>
    </xf>
    <xf numFmtId="43" fontId="6" fillId="0" borderId="1" xfId="1" applyFont="1" applyBorder="1" applyAlignment="1">
      <alignment horizontal="center"/>
    </xf>
    <xf numFmtId="43" fontId="2" fillId="0" borderId="0" xfId="1" applyFont="1" applyBorder="1"/>
    <xf numFmtId="43" fontId="5" fillId="0" borderId="0" xfId="1" applyFont="1" applyBorder="1"/>
    <xf numFmtId="43" fontId="12" fillId="0" borderId="0" xfId="1" applyFont="1" applyBorder="1"/>
    <xf numFmtId="0" fontId="12" fillId="0" borderId="0" xfId="0" applyFont="1"/>
    <xf numFmtId="41" fontId="2" fillId="0" borderId="0" xfId="1" applyNumberFormat="1" applyFont="1" applyBorder="1"/>
    <xf numFmtId="0" fontId="3" fillId="0" borderId="0" xfId="0" applyFont="1"/>
    <xf numFmtId="0" fontId="11" fillId="0" borderId="0" xfId="0" applyFont="1"/>
    <xf numFmtId="0" fontId="4" fillId="0" borderId="0" xfId="0" applyFont="1"/>
    <xf numFmtId="0" fontId="10" fillId="0" borderId="0" xfId="0" applyFont="1"/>
    <xf numFmtId="43" fontId="6" fillId="0" borderId="2" xfId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4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0" xfId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3" fontId="6" fillId="0" borderId="5" xfId="1" applyFont="1" applyBorder="1"/>
    <xf numFmtId="43" fontId="6" fillId="0" borderId="6" xfId="1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1" xfId="1" applyFont="1" applyFill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0" fontId="7" fillId="0" borderId="1" xfId="2" applyNumberForma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indent="3"/>
    </xf>
    <xf numFmtId="0" fontId="13" fillId="0" borderId="0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4" xfId="0" applyNumberFormat="1" applyFont="1" applyFill="1" applyBorder="1"/>
    <xf numFmtId="2" fontId="6" fillId="0" borderId="1" xfId="0" applyNumberFormat="1" applyFont="1" applyFill="1" applyBorder="1"/>
    <xf numFmtId="0" fontId="21" fillId="0" borderId="0" xfId="0" applyFont="1" applyAlignment="1">
      <alignment horizontal="left" indent="3"/>
    </xf>
    <xf numFmtId="0" fontId="13" fillId="0" borderId="0" xfId="0" applyFont="1" applyAlignment="1">
      <alignment horizontal="left" indent="3"/>
    </xf>
    <xf numFmtId="176" fontId="1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2" fontId="2" fillId="0" borderId="0" xfId="0" applyNumberFormat="1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3" fontId="6" fillId="0" borderId="7" xfId="1" applyFont="1" applyFill="1" applyBorder="1"/>
    <xf numFmtId="0" fontId="5" fillId="0" borderId="0" xfId="0" applyFont="1" applyAlignment="1"/>
    <xf numFmtId="0" fontId="6" fillId="0" borderId="1" xfId="0" applyFont="1" applyFill="1" applyBorder="1" applyAlignment="1"/>
    <xf numFmtId="0" fontId="24" fillId="0" borderId="0" xfId="0" applyFont="1" applyAlignment="1">
      <alignment horizontal="left" indent="3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Fill="1" applyBorder="1"/>
    <xf numFmtId="0" fontId="6" fillId="0" borderId="9" xfId="0" applyFont="1" applyFill="1" applyBorder="1"/>
    <xf numFmtId="0" fontId="2" fillId="0" borderId="3" xfId="0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left" indent="3"/>
    </xf>
    <xf numFmtId="0" fontId="25" fillId="0" borderId="0" xfId="0" applyFont="1"/>
    <xf numFmtId="43" fontId="6" fillId="0" borderId="5" xfId="1" applyFont="1" applyBorder="1" applyAlignment="1"/>
    <xf numFmtId="43" fontId="6" fillId="0" borderId="5" xfId="1" applyFont="1" applyBorder="1" applyAlignment="1">
      <alignment horizontal="center"/>
    </xf>
    <xf numFmtId="37" fontId="6" fillId="0" borderId="1" xfId="1" applyNumberFormat="1" applyFont="1" applyBorder="1"/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-13%20data/17th%20jan.'13%20hpl%20pri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MAN"/>
      <sheetName val="SILVASSA"/>
      <sheetName val="DADRA"/>
      <sheetName val="GUJARAT (E)"/>
      <sheetName val="GUJARAT  (S)"/>
      <sheetName val="GUJARAT (W)"/>
      <sheetName val="BHIWANDI"/>
      <sheetName val="MAHA(O.V.)"/>
      <sheetName val="MAHA(VIDH)"/>
      <sheetName val="MAHA(KHAN)"/>
      <sheetName val="MAHA(SOUTH)"/>
      <sheetName val="STOCK POINT"/>
      <sheetName val="PE"/>
      <sheetName val="LL"/>
      <sheetName val="PP"/>
      <sheetName val="stoc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F11">
            <v>6050</v>
          </cell>
          <cell r="K11">
            <v>6700</v>
          </cell>
          <cell r="L11">
            <v>2950</v>
          </cell>
        </row>
        <row r="12">
          <cell r="F12">
            <v>4950</v>
          </cell>
          <cell r="K12">
            <v>5600</v>
          </cell>
          <cell r="L12">
            <v>3000</v>
          </cell>
        </row>
        <row r="13">
          <cell r="B13">
            <v>2300</v>
          </cell>
          <cell r="F13">
            <v>3550</v>
          </cell>
          <cell r="I13">
            <v>3550</v>
          </cell>
          <cell r="K13">
            <v>4200</v>
          </cell>
          <cell r="P13">
            <v>3800</v>
          </cell>
        </row>
        <row r="15">
          <cell r="K15">
            <v>5000</v>
          </cell>
          <cell r="L15">
            <v>2200</v>
          </cell>
          <cell r="P15">
            <v>5200</v>
          </cell>
        </row>
        <row r="16">
          <cell r="K16">
            <v>6000</v>
          </cell>
          <cell r="L16">
            <v>2050</v>
          </cell>
          <cell r="P16">
            <v>6150</v>
          </cell>
        </row>
        <row r="18">
          <cell r="F18">
            <v>5850</v>
          </cell>
          <cell r="L18">
            <v>2900</v>
          </cell>
          <cell r="P18">
            <v>6000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D.@%2014.42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D.@%2014.42%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D.@%2014.42%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D.@%2014.42%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.D.@%2014.42%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.D.@%2014.42%2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.D.@%2014.42%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.D.@%2014.42%2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.D.@%2014.42%2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.D.@%2014.42%2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E.D.@%2014.42%2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>
    <pageSetUpPr autoPageBreaks="0" fitToPage="1"/>
  </sheetPr>
  <dimension ref="A1:L1814"/>
  <sheetViews>
    <sheetView tabSelected="1" topLeftCell="A55" workbookViewId="0">
      <selection activeCell="F68" sqref="F68"/>
    </sheetView>
  </sheetViews>
  <sheetFormatPr defaultRowHeight="12.75"/>
  <cols>
    <col min="1" max="1" width="28.85546875" customWidth="1"/>
    <col min="2" max="2" width="12.7109375" customWidth="1"/>
    <col min="3" max="3" width="10.285156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210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219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89550</v>
      </c>
      <c r="C10" s="16">
        <v>1000</v>
      </c>
      <c r="D10" s="17">
        <v>5700</v>
      </c>
      <c r="E10" s="42">
        <f>+(B10-C10-D10)*0.1236</f>
        <v>10240.26</v>
      </c>
      <c r="F10" s="42">
        <f>+(B10-C10-D10+E10)*0.02</f>
        <v>1861.8052</v>
      </c>
      <c r="G10" s="16">
        <v>2980</v>
      </c>
      <c r="H10" s="16">
        <f>+G10*0.0309</f>
        <v>92.082000000000008</v>
      </c>
      <c r="I10" s="16">
        <f>+B10-C10-D10+E10+F10+G10+H10</f>
        <v>98024.147199999992</v>
      </c>
      <c r="J10" s="9"/>
      <c r="K10" s="1"/>
      <c r="L10" s="77"/>
    </row>
    <row r="11" spans="1:12" ht="14.25">
      <c r="A11" s="62" t="s">
        <v>43</v>
      </c>
      <c r="B11" s="17">
        <v>91050</v>
      </c>
      <c r="C11" s="16">
        <v>1000</v>
      </c>
      <c r="D11" s="17">
        <v>5700</v>
      </c>
      <c r="E11" s="42">
        <f t="shared" ref="E11:E26" si="0">+(B11-C11-D11)*0.1236</f>
        <v>10425.66</v>
      </c>
      <c r="F11" s="42">
        <f t="shared" ref="F11:F58" si="1">+(B11-C11-D11+E11)*0.02</f>
        <v>1895.5132000000001</v>
      </c>
      <c r="G11" s="16">
        <v>2980</v>
      </c>
      <c r="H11" s="16">
        <f t="shared" ref="H11:H26" si="2">+G11*0.0309</f>
        <v>92.082000000000008</v>
      </c>
      <c r="I11" s="16">
        <f t="shared" ref="I11:I58" si="3">+B11-C11-D11+E11+F11+G11+H11</f>
        <v>99743.2552</v>
      </c>
      <c r="J11" s="9"/>
      <c r="K11" s="1"/>
      <c r="L11" s="77"/>
    </row>
    <row r="12" spans="1:12" ht="14.25">
      <c r="A12" s="62" t="s">
        <v>198</v>
      </c>
      <c r="B12" s="17">
        <v>89050</v>
      </c>
      <c r="C12" s="16">
        <v>1000</v>
      </c>
      <c r="D12" s="17">
        <v>5700</v>
      </c>
      <c r="E12" s="42">
        <f t="shared" si="0"/>
        <v>10178.460000000001</v>
      </c>
      <c r="F12" s="42">
        <f t="shared" si="1"/>
        <v>1850.5692000000001</v>
      </c>
      <c r="G12" s="16">
        <v>2980</v>
      </c>
      <c r="H12" s="16">
        <f t="shared" si="2"/>
        <v>92.082000000000008</v>
      </c>
      <c r="I12" s="16">
        <f t="shared" si="3"/>
        <v>97451.111199999999</v>
      </c>
      <c r="J12" s="9"/>
      <c r="K12" s="1"/>
      <c r="L12" s="77"/>
    </row>
    <row r="13" spans="1:12" s="7" customFormat="1" ht="14.25">
      <c r="A13" s="62" t="s">
        <v>207</v>
      </c>
      <c r="B13" s="17">
        <v>88500</v>
      </c>
      <c r="C13" s="16">
        <v>1000</v>
      </c>
      <c r="D13" s="16">
        <v>5750</v>
      </c>
      <c r="E13" s="42">
        <f t="shared" si="0"/>
        <v>10104.299999999999</v>
      </c>
      <c r="F13" s="42">
        <f t="shared" si="1"/>
        <v>1837.086</v>
      </c>
      <c r="G13" s="16">
        <v>2980</v>
      </c>
      <c r="H13" s="16">
        <f t="shared" si="2"/>
        <v>92.082000000000008</v>
      </c>
      <c r="I13" s="16">
        <f t="shared" si="3"/>
        <v>96763.467999999993</v>
      </c>
      <c r="J13" s="74"/>
      <c r="L13" s="77"/>
    </row>
    <row r="14" spans="1:12" ht="14.25">
      <c r="A14" s="62" t="s">
        <v>97</v>
      </c>
      <c r="B14" s="17">
        <v>90000</v>
      </c>
      <c r="C14" s="16">
        <v>1000</v>
      </c>
      <c r="D14" s="16">
        <v>5750</v>
      </c>
      <c r="E14" s="42">
        <f t="shared" si="0"/>
        <v>10289.700000000001</v>
      </c>
      <c r="F14" s="42">
        <f t="shared" si="1"/>
        <v>1870.7939999999999</v>
      </c>
      <c r="G14" s="16">
        <v>2980</v>
      </c>
      <c r="H14" s="16">
        <f t="shared" si="2"/>
        <v>92.082000000000008</v>
      </c>
      <c r="I14" s="16">
        <f t="shared" si="3"/>
        <v>98482.575999999986</v>
      </c>
      <c r="J14" s="9"/>
      <c r="K14" s="1"/>
      <c r="L14" s="77"/>
    </row>
    <row r="15" spans="1:12" ht="14.25">
      <c r="A15" s="62" t="s">
        <v>96</v>
      </c>
      <c r="B15" s="17">
        <v>89000</v>
      </c>
      <c r="C15" s="16">
        <v>1000</v>
      </c>
      <c r="D15" s="16">
        <v>5750</v>
      </c>
      <c r="E15" s="42">
        <f t="shared" si="0"/>
        <v>10166.1</v>
      </c>
      <c r="F15" s="42">
        <f t="shared" si="1"/>
        <v>1848.3220000000001</v>
      </c>
      <c r="G15" s="16">
        <v>2980</v>
      </c>
      <c r="H15" s="16">
        <f t="shared" si="2"/>
        <v>92.082000000000008</v>
      </c>
      <c r="I15" s="16">
        <f t="shared" si="3"/>
        <v>97336.504000000001</v>
      </c>
      <c r="J15" s="9"/>
      <c r="K15" s="1"/>
      <c r="L15" s="77"/>
    </row>
    <row r="16" spans="1:12" ht="14.25">
      <c r="A16" s="62" t="s">
        <v>42</v>
      </c>
      <c r="B16" s="16">
        <v>91700</v>
      </c>
      <c r="C16" s="16">
        <v>1000</v>
      </c>
      <c r="D16" s="16">
        <v>5950</v>
      </c>
      <c r="E16" s="42">
        <f t="shared" si="0"/>
        <v>10475.1</v>
      </c>
      <c r="F16" s="42">
        <f t="shared" si="1"/>
        <v>1904.5020000000002</v>
      </c>
      <c r="G16" s="16">
        <v>2980</v>
      </c>
      <c r="H16" s="16">
        <f t="shared" si="2"/>
        <v>92.082000000000008</v>
      </c>
      <c r="I16" s="16">
        <f t="shared" si="3"/>
        <v>100201.68399999999</v>
      </c>
      <c r="J16" s="9"/>
      <c r="K16" s="1"/>
      <c r="L16" s="77"/>
    </row>
    <row r="17" spans="1:12" ht="14.25">
      <c r="A17" s="62" t="s">
        <v>30</v>
      </c>
      <c r="B17" s="16">
        <v>90450</v>
      </c>
      <c r="C17" s="16">
        <v>1000</v>
      </c>
      <c r="D17" s="16">
        <v>6400</v>
      </c>
      <c r="E17" s="42">
        <f t="shared" si="0"/>
        <v>10264.98</v>
      </c>
      <c r="F17" s="42">
        <f t="shared" si="1"/>
        <v>1866.2996000000001</v>
      </c>
      <c r="G17" s="16">
        <v>2980</v>
      </c>
      <c r="H17" s="16">
        <f t="shared" si="2"/>
        <v>92.082000000000008</v>
      </c>
      <c r="I17" s="16">
        <f t="shared" si="3"/>
        <v>98253.361599999989</v>
      </c>
      <c r="J17" s="9"/>
      <c r="K17" s="1"/>
      <c r="L17" s="77"/>
    </row>
    <row r="18" spans="1:12" ht="14.25">
      <c r="A18" s="62" t="s">
        <v>161</v>
      </c>
      <c r="B18" s="16">
        <v>91350</v>
      </c>
      <c r="C18" s="16">
        <v>1000</v>
      </c>
      <c r="D18" s="16">
        <v>5550</v>
      </c>
      <c r="E18" s="42">
        <f t="shared" si="0"/>
        <v>10481.280000000001</v>
      </c>
      <c r="F18" s="42">
        <f t="shared" si="1"/>
        <v>1905.6256000000001</v>
      </c>
      <c r="G18" s="16">
        <v>2980</v>
      </c>
      <c r="H18" s="16">
        <f t="shared" si="2"/>
        <v>92.082000000000008</v>
      </c>
      <c r="I18" s="16">
        <f t="shared" si="3"/>
        <v>100258.98759999999</v>
      </c>
      <c r="J18" s="9"/>
      <c r="K18" s="1"/>
      <c r="L18" s="77"/>
    </row>
    <row r="19" spans="1:12" ht="14.25">
      <c r="A19" s="62" t="s">
        <v>208</v>
      </c>
      <c r="B19" s="16">
        <v>88050</v>
      </c>
      <c r="C19" s="16">
        <v>1000</v>
      </c>
      <c r="D19" s="16">
        <v>5550</v>
      </c>
      <c r="E19" s="42">
        <f t="shared" si="0"/>
        <v>10073.4</v>
      </c>
      <c r="F19" s="42">
        <f t="shared" si="1"/>
        <v>1831.4679999999998</v>
      </c>
      <c r="G19" s="16">
        <v>2980</v>
      </c>
      <c r="H19" s="16">
        <f t="shared" si="2"/>
        <v>92.082000000000008</v>
      </c>
      <c r="I19" s="16">
        <f t="shared" si="3"/>
        <v>96476.949999999983</v>
      </c>
      <c r="J19" s="9"/>
      <c r="K19" s="1"/>
      <c r="L19" s="77"/>
    </row>
    <row r="20" spans="1:12" ht="14.25">
      <c r="A20" s="62" t="s">
        <v>155</v>
      </c>
      <c r="B20" s="16">
        <v>90350</v>
      </c>
      <c r="C20" s="16">
        <v>1000</v>
      </c>
      <c r="D20" s="16">
        <v>6650</v>
      </c>
      <c r="E20" s="42">
        <f t="shared" si="0"/>
        <v>10221.719999999999</v>
      </c>
      <c r="F20" s="42">
        <f t="shared" si="1"/>
        <v>1858.4344000000001</v>
      </c>
      <c r="G20" s="16">
        <v>2980</v>
      </c>
      <c r="H20" s="16">
        <f t="shared" si="2"/>
        <v>92.082000000000008</v>
      </c>
      <c r="I20" s="16">
        <f t="shared" si="3"/>
        <v>97852.236399999994</v>
      </c>
      <c r="J20" s="9"/>
      <c r="K20" s="6"/>
      <c r="L20" s="77"/>
    </row>
    <row r="21" spans="1:12" ht="14.25">
      <c r="A21" s="62" t="s">
        <v>156</v>
      </c>
      <c r="B21" s="16">
        <v>93750</v>
      </c>
      <c r="C21" s="16">
        <v>1000</v>
      </c>
      <c r="D21" s="17">
        <v>6450</v>
      </c>
      <c r="E21" s="42">
        <f t="shared" si="0"/>
        <v>10666.68</v>
      </c>
      <c r="F21" s="42">
        <f t="shared" si="1"/>
        <v>1939.3335999999999</v>
      </c>
      <c r="G21" s="16">
        <v>2980</v>
      </c>
      <c r="H21" s="16">
        <f t="shared" si="2"/>
        <v>92.082000000000008</v>
      </c>
      <c r="I21" s="16">
        <f t="shared" si="3"/>
        <v>101978.09559999999</v>
      </c>
      <c r="J21" s="9"/>
      <c r="K21" s="6"/>
      <c r="L21" s="77"/>
    </row>
    <row r="22" spans="1:12" s="7" customFormat="1" ht="14.25">
      <c r="A22" s="62" t="s">
        <v>130</v>
      </c>
      <c r="B22" s="17">
        <v>88400</v>
      </c>
      <c r="C22" s="16">
        <v>1000</v>
      </c>
      <c r="D22" s="17">
        <v>6000</v>
      </c>
      <c r="E22" s="42">
        <f t="shared" si="0"/>
        <v>10061.040000000001</v>
      </c>
      <c r="F22" s="42">
        <f t="shared" si="1"/>
        <v>1829.2208000000003</v>
      </c>
      <c r="G22" s="16">
        <v>2980</v>
      </c>
      <c r="H22" s="16">
        <f t="shared" si="2"/>
        <v>92.082000000000008</v>
      </c>
      <c r="I22" s="16">
        <f t="shared" si="3"/>
        <v>96362.342799999999</v>
      </c>
      <c r="J22" s="74"/>
      <c r="L22" s="77"/>
    </row>
    <row r="23" spans="1:12" ht="14.25">
      <c r="A23" s="62" t="s">
        <v>95</v>
      </c>
      <c r="B23" s="16">
        <v>88950</v>
      </c>
      <c r="C23" s="16">
        <v>1000</v>
      </c>
      <c r="D23" s="16">
        <v>5550</v>
      </c>
      <c r="E23" s="42">
        <f t="shared" si="0"/>
        <v>10184.64</v>
      </c>
      <c r="F23" s="42">
        <f t="shared" si="1"/>
        <v>1851.6928</v>
      </c>
      <c r="G23" s="16">
        <v>2980</v>
      </c>
      <c r="H23" s="16">
        <f t="shared" si="2"/>
        <v>92.082000000000008</v>
      </c>
      <c r="I23" s="16">
        <f t="shared" si="3"/>
        <v>97508.414799999999</v>
      </c>
      <c r="J23" s="9"/>
      <c r="K23" s="1"/>
      <c r="L23" s="77"/>
    </row>
    <row r="24" spans="1:12" ht="14.25">
      <c r="A24" s="62" t="s">
        <v>157</v>
      </c>
      <c r="B24" s="16">
        <v>95200</v>
      </c>
      <c r="C24" s="16">
        <v>1000</v>
      </c>
      <c r="D24" s="17">
        <v>6550</v>
      </c>
      <c r="E24" s="42">
        <f t="shared" si="0"/>
        <v>10833.54</v>
      </c>
      <c r="F24" s="42">
        <f t="shared" si="1"/>
        <v>1969.6708000000001</v>
      </c>
      <c r="G24" s="16">
        <v>2980</v>
      </c>
      <c r="H24" s="16">
        <f t="shared" si="2"/>
        <v>92.082000000000008</v>
      </c>
      <c r="I24" s="16">
        <f t="shared" si="3"/>
        <v>103525.29280000001</v>
      </c>
      <c r="J24" s="9"/>
      <c r="K24" s="1"/>
      <c r="L24" s="77"/>
    </row>
    <row r="25" spans="1:12" ht="14.25">
      <c r="A25" s="62" t="s">
        <v>183</v>
      </c>
      <c r="B25" s="16">
        <v>92250</v>
      </c>
      <c r="C25" s="16">
        <v>1000</v>
      </c>
      <c r="D25" s="17">
        <v>6450</v>
      </c>
      <c r="E25" s="42">
        <f t="shared" si="0"/>
        <v>10481.280000000001</v>
      </c>
      <c r="F25" s="42">
        <f t="shared" si="1"/>
        <v>1905.6256000000001</v>
      </c>
      <c r="G25" s="16">
        <v>2980</v>
      </c>
      <c r="H25" s="16">
        <f t="shared" si="2"/>
        <v>92.082000000000008</v>
      </c>
      <c r="I25" s="16">
        <f t="shared" si="3"/>
        <v>100258.98759999999</v>
      </c>
      <c r="J25" s="9"/>
      <c r="K25" s="1"/>
      <c r="L25" s="77"/>
    </row>
    <row r="26" spans="1:12" ht="14.25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v>2980</v>
      </c>
      <c r="H26" s="16">
        <f t="shared" si="2"/>
        <v>92.082000000000008</v>
      </c>
      <c r="I26" s="16">
        <f t="shared" si="3"/>
        <v>97680.325599999982</v>
      </c>
      <c r="J26" s="9"/>
      <c r="K26" s="1"/>
      <c r="L26" s="77"/>
    </row>
    <row r="27" spans="1:12" ht="18" customHeight="1">
      <c r="A27" s="62" t="s">
        <v>11</v>
      </c>
      <c r="B27" s="16">
        <v>83450</v>
      </c>
      <c r="C27" s="85">
        <v>0</v>
      </c>
      <c r="D27" s="16">
        <v>1900</v>
      </c>
      <c r="E27" s="42">
        <f>+(B27-C27-D27)*0.1236</f>
        <v>10079.58</v>
      </c>
      <c r="F27" s="42">
        <f>+(B27-C27-D27+E27)*0.02</f>
        <v>1832.5916</v>
      </c>
      <c r="G27" s="16">
        <v>2980</v>
      </c>
      <c r="H27" s="16">
        <f>+G27*0.0309</f>
        <v>92.082000000000008</v>
      </c>
      <c r="I27" s="16">
        <f>+B27-C27-D27+E27+F27+G27+H27</f>
        <v>96534.253599999996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92800</v>
      </c>
      <c r="C29" s="16">
        <v>1000</v>
      </c>
      <c r="D29" s="16">
        <v>5500</v>
      </c>
      <c r="E29" s="42">
        <f t="shared" ref="E29:E39" si="4">+(B29-C29-D29)*0.1236</f>
        <v>10666.68</v>
      </c>
      <c r="F29" s="42">
        <f t="shared" si="1"/>
        <v>1939.3335999999999</v>
      </c>
      <c r="G29" s="16">
        <v>2980</v>
      </c>
      <c r="H29" s="16">
        <f t="shared" ref="H29:H39" si="5">+G29*0.0309</f>
        <v>92.082000000000008</v>
      </c>
      <c r="I29" s="16">
        <f t="shared" si="3"/>
        <v>101978.09559999999</v>
      </c>
      <c r="J29" s="9"/>
      <c r="K29" s="1"/>
    </row>
    <row r="30" spans="1:12" ht="14.25">
      <c r="A30" s="15" t="s">
        <v>47</v>
      </c>
      <c r="B30" s="16">
        <v>92600</v>
      </c>
      <c r="C30" s="16">
        <v>1000</v>
      </c>
      <c r="D30" s="16">
        <v>6400</v>
      </c>
      <c r="E30" s="42">
        <f t="shared" si="4"/>
        <v>10530.72</v>
      </c>
      <c r="F30" s="42">
        <f t="shared" si="1"/>
        <v>1914.6144000000002</v>
      </c>
      <c r="G30" s="16">
        <v>2980</v>
      </c>
      <c r="H30" s="16">
        <f t="shared" si="5"/>
        <v>92.082000000000008</v>
      </c>
      <c r="I30" s="16">
        <f t="shared" si="3"/>
        <v>100717.4164</v>
      </c>
      <c r="J30" s="9"/>
      <c r="K30" s="1"/>
    </row>
    <row r="31" spans="1:12" ht="14.25">
      <c r="A31" s="15" t="s">
        <v>46</v>
      </c>
      <c r="B31" s="16">
        <v>91250</v>
      </c>
      <c r="C31" s="16">
        <v>1000</v>
      </c>
      <c r="D31" s="16">
        <v>5500</v>
      </c>
      <c r="E31" s="42">
        <f t="shared" si="4"/>
        <v>10475.1</v>
      </c>
      <c r="F31" s="42">
        <f t="shared" si="1"/>
        <v>1904.5020000000002</v>
      </c>
      <c r="G31" s="16">
        <v>2980</v>
      </c>
      <c r="H31" s="16">
        <f t="shared" si="5"/>
        <v>92.082000000000008</v>
      </c>
      <c r="I31" s="16">
        <f t="shared" si="3"/>
        <v>100201.68399999999</v>
      </c>
      <c r="J31" s="9"/>
      <c r="K31" s="1"/>
    </row>
    <row r="32" spans="1:12" ht="14.25">
      <c r="A32" s="15" t="s">
        <v>179</v>
      </c>
      <c r="B32" s="16">
        <v>93350</v>
      </c>
      <c r="C32" s="16">
        <v>1000</v>
      </c>
      <c r="D32" s="16">
        <v>5200</v>
      </c>
      <c r="E32" s="42">
        <f t="shared" si="4"/>
        <v>10771.74</v>
      </c>
      <c r="F32" s="42">
        <f t="shared" si="1"/>
        <v>1958.4348000000002</v>
      </c>
      <c r="G32" s="16">
        <v>2980</v>
      </c>
      <c r="H32" s="16">
        <f t="shared" si="5"/>
        <v>92.082000000000008</v>
      </c>
      <c r="I32" s="16">
        <f t="shared" si="3"/>
        <v>102952.2568</v>
      </c>
      <c r="J32" s="9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4"/>
        <v>11105.460000000001</v>
      </c>
      <c r="F33" s="42">
        <f t="shared" si="1"/>
        <v>2019.1092000000001</v>
      </c>
      <c r="G33" s="16">
        <v>2980</v>
      </c>
      <c r="H33" s="16">
        <f t="shared" si="5"/>
        <v>92.082000000000008</v>
      </c>
      <c r="I33" s="16">
        <f t="shared" si="3"/>
        <v>106046.65120000001</v>
      </c>
      <c r="J33" s="9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f>+[1]PP!F18</f>
        <v>5850</v>
      </c>
      <c r="E34" s="42">
        <f t="shared" si="4"/>
        <v>10716.12</v>
      </c>
      <c r="F34" s="42">
        <f t="shared" si="1"/>
        <v>1948.3224</v>
      </c>
      <c r="G34" s="16">
        <v>2980</v>
      </c>
      <c r="H34" s="16">
        <f t="shared" si="5"/>
        <v>92.082000000000008</v>
      </c>
      <c r="I34" s="16">
        <f t="shared" si="3"/>
        <v>102436.52439999999</v>
      </c>
      <c r="J34" s="9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5900</v>
      </c>
      <c r="E35" s="42">
        <f t="shared" si="4"/>
        <v>10413.299999999999</v>
      </c>
      <c r="F35" s="42">
        <f t="shared" si="1"/>
        <v>1893.2660000000001</v>
      </c>
      <c r="G35" s="16">
        <v>2980</v>
      </c>
      <c r="H35" s="16">
        <f t="shared" si="5"/>
        <v>92.082000000000008</v>
      </c>
      <c r="I35" s="16">
        <f t="shared" si="3"/>
        <v>99628.648000000001</v>
      </c>
      <c r="J35" s="9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5300</v>
      </c>
      <c r="E36" s="42">
        <f t="shared" si="4"/>
        <v>10734.66</v>
      </c>
      <c r="F36" s="42">
        <f t="shared" si="1"/>
        <v>1951.6932000000002</v>
      </c>
      <c r="G36" s="16">
        <v>2980</v>
      </c>
      <c r="H36" s="16">
        <f t="shared" si="5"/>
        <v>92.082000000000008</v>
      </c>
      <c r="I36" s="16">
        <f t="shared" si="3"/>
        <v>102608.43519999999</v>
      </c>
      <c r="J36" s="9"/>
      <c r="K36" s="1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1"/>
        <v>1938.21</v>
      </c>
      <c r="G37" s="16">
        <v>2980</v>
      </c>
      <c r="H37" s="16">
        <f t="shared" si="5"/>
        <v>92.082000000000008</v>
      </c>
      <c r="I37" s="16">
        <f t="shared" si="3"/>
        <v>101920.792</v>
      </c>
      <c r="J37" s="9"/>
      <c r="K37" s="1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1"/>
        <v>1848.3220000000001</v>
      </c>
      <c r="G38" s="16">
        <v>2980</v>
      </c>
      <c r="H38" s="16">
        <f t="shared" si="5"/>
        <v>92.082000000000008</v>
      </c>
      <c r="I38" s="16">
        <f t="shared" si="3"/>
        <v>97336.504000000001</v>
      </c>
      <c r="J38" s="9"/>
      <c r="K38" s="1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1"/>
        <v>1803.3779999999999</v>
      </c>
      <c r="G39" s="16">
        <v>2980</v>
      </c>
      <c r="H39" s="16">
        <f t="shared" si="5"/>
        <v>92.082000000000008</v>
      </c>
      <c r="I39" s="16">
        <f t="shared" si="3"/>
        <v>95044.359999999986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6750</v>
      </c>
      <c r="E41" s="42">
        <f t="shared" ref="E41:E49" si="6">+(B41-C41-D41)*0.1236</f>
        <v>11105.460000000001</v>
      </c>
      <c r="F41" s="42">
        <f t="shared" si="1"/>
        <v>2019.1092000000001</v>
      </c>
      <c r="G41" s="16">
        <v>2980</v>
      </c>
      <c r="H41" s="16">
        <f t="shared" ref="H41:H49" si="7">+G41*0.0309</f>
        <v>92.082000000000008</v>
      </c>
      <c r="I41" s="16">
        <f t="shared" si="3"/>
        <v>106046.65120000001</v>
      </c>
      <c r="J41" s="9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6300</v>
      </c>
      <c r="E42" s="42">
        <f t="shared" si="6"/>
        <v>10876.8</v>
      </c>
      <c r="F42" s="42">
        <f t="shared" si="1"/>
        <v>1977.5360000000001</v>
      </c>
      <c r="G42" s="16">
        <v>2980</v>
      </c>
      <c r="H42" s="16">
        <f t="shared" si="7"/>
        <v>92.082000000000008</v>
      </c>
      <c r="I42" s="16">
        <f t="shared" si="3"/>
        <v>103926.41800000001</v>
      </c>
      <c r="J42" s="9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f>+[1]PP!P18</f>
        <v>6000</v>
      </c>
      <c r="E43" s="42">
        <f t="shared" si="6"/>
        <v>11000.4</v>
      </c>
      <c r="F43" s="42">
        <f t="shared" si="1"/>
        <v>2000.008</v>
      </c>
      <c r="G43" s="16">
        <v>2980</v>
      </c>
      <c r="H43" s="16">
        <f t="shared" si="7"/>
        <v>92.082000000000008</v>
      </c>
      <c r="I43" s="16">
        <f t="shared" si="3"/>
        <v>105072.48999999999</v>
      </c>
      <c r="J43" s="9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6500</v>
      </c>
      <c r="E44" s="42">
        <f t="shared" si="6"/>
        <v>10703.76</v>
      </c>
      <c r="F44" s="42">
        <f t="shared" si="1"/>
        <v>1946.0752</v>
      </c>
      <c r="G44" s="16">
        <v>2980</v>
      </c>
      <c r="H44" s="16">
        <f t="shared" si="7"/>
        <v>92.082000000000008</v>
      </c>
      <c r="I44" s="16">
        <f t="shared" si="3"/>
        <v>102321.9172</v>
      </c>
      <c r="J44" s="9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6450</v>
      </c>
      <c r="E45" s="42">
        <f t="shared" si="6"/>
        <v>10703.76</v>
      </c>
      <c r="F45" s="42">
        <f t="shared" si="1"/>
        <v>1946.0752</v>
      </c>
      <c r="G45" s="16">
        <v>2980</v>
      </c>
      <c r="H45" s="16">
        <f t="shared" si="7"/>
        <v>92.082000000000008</v>
      </c>
      <c r="I45" s="16">
        <f t="shared" si="3"/>
        <v>102321.9172</v>
      </c>
      <c r="J45" s="9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6500</v>
      </c>
      <c r="E46" s="42">
        <f t="shared" si="6"/>
        <v>10635.78</v>
      </c>
      <c r="F46" s="42">
        <f t="shared" si="1"/>
        <v>1933.7156</v>
      </c>
      <c r="G46" s="16">
        <v>2980</v>
      </c>
      <c r="H46" s="16">
        <f t="shared" si="7"/>
        <v>92.082000000000008</v>
      </c>
      <c r="I46" s="16">
        <f t="shared" si="3"/>
        <v>101691.57759999999</v>
      </c>
      <c r="J46" s="9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5650</v>
      </c>
      <c r="E47" s="42">
        <f t="shared" si="6"/>
        <v>10907.7</v>
      </c>
      <c r="F47" s="42">
        <f t="shared" si="1"/>
        <v>1983.154</v>
      </c>
      <c r="G47" s="16">
        <v>2980</v>
      </c>
      <c r="H47" s="16">
        <f t="shared" si="7"/>
        <v>92.082000000000008</v>
      </c>
      <c r="I47" s="16">
        <f t="shared" si="3"/>
        <v>104212.93599999999</v>
      </c>
      <c r="J47" s="9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+[1]PP!L18</f>
        <v>2900</v>
      </c>
      <c r="E48" s="42">
        <f t="shared" si="6"/>
        <v>11433</v>
      </c>
      <c r="F48" s="42">
        <f t="shared" si="1"/>
        <v>2078.66</v>
      </c>
      <c r="G48" s="16">
        <v>2980</v>
      </c>
      <c r="H48" s="16">
        <f t="shared" si="7"/>
        <v>92.082000000000008</v>
      </c>
      <c r="I48" s="16">
        <f t="shared" si="3"/>
        <v>109083.742</v>
      </c>
      <c r="J48" s="9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v>6450</v>
      </c>
      <c r="E49" s="42">
        <f t="shared" si="6"/>
        <v>10895.34</v>
      </c>
      <c r="F49" s="42">
        <f t="shared" si="1"/>
        <v>1980.9068</v>
      </c>
      <c r="G49" s="16">
        <v>2980</v>
      </c>
      <c r="H49" s="16">
        <f t="shared" si="7"/>
        <v>92.082000000000008</v>
      </c>
      <c r="I49" s="16">
        <f t="shared" si="3"/>
        <v>104098.32879999999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6950</v>
      </c>
      <c r="E51" s="42">
        <f t="shared" ref="E51:E58" si="8">+(B51-C51-D51)*0.1236</f>
        <v>10382.4</v>
      </c>
      <c r="F51" s="42">
        <f t="shared" si="1"/>
        <v>1887.6479999999999</v>
      </c>
      <c r="G51" s="16">
        <v>2980</v>
      </c>
      <c r="H51" s="16">
        <f t="shared" ref="H51:H58" si="9">+G51*0.0309</f>
        <v>92.082000000000008</v>
      </c>
      <c r="I51" s="16">
        <f t="shared" si="3"/>
        <v>99342.12999999999</v>
      </c>
      <c r="J51" s="9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6950</v>
      </c>
      <c r="E52" s="42">
        <f t="shared" si="8"/>
        <v>10314.42</v>
      </c>
      <c r="F52" s="42">
        <f t="shared" si="1"/>
        <v>1875.2883999999999</v>
      </c>
      <c r="G52" s="16">
        <v>2980</v>
      </c>
      <c r="H52" s="16">
        <f t="shared" si="9"/>
        <v>92.082000000000008</v>
      </c>
      <c r="I52" s="16">
        <f t="shared" si="3"/>
        <v>98711.790399999998</v>
      </c>
      <c r="J52" s="9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6950</v>
      </c>
      <c r="E53" s="42">
        <f t="shared" si="8"/>
        <v>10314.42</v>
      </c>
      <c r="F53" s="42">
        <f t="shared" si="1"/>
        <v>1875.2883999999999</v>
      </c>
      <c r="G53" s="16">
        <v>2980</v>
      </c>
      <c r="H53" s="16">
        <f t="shared" si="9"/>
        <v>92.082000000000008</v>
      </c>
      <c r="I53" s="16">
        <f t="shared" si="3"/>
        <v>98711.790399999998</v>
      </c>
      <c r="J53" s="9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5800</v>
      </c>
      <c r="E54" s="42">
        <f t="shared" si="8"/>
        <v>10561.62</v>
      </c>
      <c r="F54" s="42">
        <f t="shared" si="1"/>
        <v>1920.2323999999999</v>
      </c>
      <c r="G54" s="16">
        <v>2980</v>
      </c>
      <c r="H54" s="16">
        <f t="shared" si="9"/>
        <v>92.082000000000008</v>
      </c>
      <c r="I54" s="16">
        <f t="shared" si="3"/>
        <v>101003.93439999998</v>
      </c>
      <c r="J54" s="9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5800</v>
      </c>
      <c r="E55" s="42">
        <f t="shared" si="8"/>
        <v>10747.02</v>
      </c>
      <c r="F55" s="42">
        <f t="shared" si="1"/>
        <v>1953.9404000000002</v>
      </c>
      <c r="G55" s="16">
        <v>2980</v>
      </c>
      <c r="H55" s="16">
        <f t="shared" si="9"/>
        <v>92.082000000000008</v>
      </c>
      <c r="I55" s="16">
        <f t="shared" si="3"/>
        <v>102723.04240000001</v>
      </c>
      <c r="J55" s="9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6250</v>
      </c>
      <c r="E56" s="42">
        <f t="shared" si="8"/>
        <v>10654.32</v>
      </c>
      <c r="F56" s="42">
        <f t="shared" si="1"/>
        <v>1937.0864000000001</v>
      </c>
      <c r="G56" s="16">
        <v>2980</v>
      </c>
      <c r="H56" s="16">
        <f t="shared" si="9"/>
        <v>92.082000000000008</v>
      </c>
      <c r="I56" s="16">
        <f t="shared" si="3"/>
        <v>101863.4884</v>
      </c>
      <c r="J56" s="9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6250</v>
      </c>
      <c r="E57" s="42">
        <f>+(B57-C57-D57)*0.1236</f>
        <v>10592.52</v>
      </c>
      <c r="F57" s="42">
        <f t="shared" si="1"/>
        <v>1925.8504</v>
      </c>
      <c r="G57" s="16">
        <v>2980</v>
      </c>
      <c r="H57" s="16">
        <f>+G57*0.0309</f>
        <v>92.082000000000008</v>
      </c>
      <c r="I57" s="16">
        <f t="shared" si="3"/>
        <v>101290.45239999999</v>
      </c>
      <c r="J57" s="9"/>
      <c r="K57" s="1"/>
    </row>
    <row r="58" spans="1:11" ht="14.25">
      <c r="A58" s="15" t="s">
        <v>11</v>
      </c>
      <c r="B58" s="16">
        <v>87150</v>
      </c>
      <c r="C58" s="85">
        <v>0</v>
      </c>
      <c r="D58" s="16">
        <v>1950</v>
      </c>
      <c r="E58" s="42">
        <f t="shared" si="8"/>
        <v>10530.72</v>
      </c>
      <c r="F58" s="42">
        <f t="shared" si="1"/>
        <v>1914.6144000000002</v>
      </c>
      <c r="G58" s="16">
        <v>2980</v>
      </c>
      <c r="H58" s="16">
        <f t="shared" si="9"/>
        <v>92.082000000000008</v>
      </c>
      <c r="I58" s="16">
        <f t="shared" si="3"/>
        <v>100717.4164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 ht="16.5" customHeight="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4"/>
      <c r="K67" s="4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2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 t="s">
        <v>15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</sheetData>
  <mergeCells count="12">
    <mergeCell ref="A1:J1"/>
    <mergeCell ref="A2:J2"/>
    <mergeCell ref="A3:J3"/>
    <mergeCell ref="A4:J4"/>
    <mergeCell ref="A5:I5"/>
    <mergeCell ref="A6:I6"/>
    <mergeCell ref="A7:I7"/>
    <mergeCell ref="H28:J28"/>
    <mergeCell ref="H60:I60"/>
    <mergeCell ref="H61:I61"/>
    <mergeCell ref="G62:I62"/>
    <mergeCell ref="G63:I63"/>
  </mergeCells>
  <hyperlinks>
    <hyperlink ref="E9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A1:L1813"/>
  <sheetViews>
    <sheetView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57031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216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219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89550</v>
      </c>
      <c r="C10" s="16">
        <v>1000</v>
      </c>
      <c r="D10" s="17">
        <v>5700</v>
      </c>
      <c r="E10" s="42">
        <f>+(B10-C10-D10)*0.1236</f>
        <v>10240.26</v>
      </c>
      <c r="F10" s="42">
        <f>+(B10-C10-D10+E10)*0.02</f>
        <v>1861.8052</v>
      </c>
      <c r="G10" s="16">
        <v>2982</v>
      </c>
      <c r="H10" s="16">
        <f>+G10*0.0309</f>
        <v>92.143799999999999</v>
      </c>
      <c r="I10" s="16">
        <f>+B10-C10-D10+E10+F10+G10+H10</f>
        <v>98026.209000000003</v>
      </c>
      <c r="J10" s="9"/>
      <c r="K10" s="1"/>
      <c r="L10" s="77"/>
    </row>
    <row r="11" spans="1:12" ht="14.25">
      <c r="A11" s="62" t="s">
        <v>43</v>
      </c>
      <c r="B11" s="17">
        <v>91050</v>
      </c>
      <c r="C11" s="16">
        <v>1000</v>
      </c>
      <c r="D11" s="17">
        <v>5700</v>
      </c>
      <c r="E11" s="42">
        <f t="shared" ref="E11:E26" si="0">+(B11-C11-D11)*0.1236</f>
        <v>10425.66</v>
      </c>
      <c r="F11" s="42">
        <f t="shared" ref="F11:F58" si="1">+(B11-C11-D11+E11)*0.02</f>
        <v>1895.5132000000001</v>
      </c>
      <c r="G11" s="16">
        <v>2982</v>
      </c>
      <c r="H11" s="16">
        <f t="shared" ref="H11:H26" si="2">+G11*0.0309</f>
        <v>92.143799999999999</v>
      </c>
      <c r="I11" s="16">
        <f t="shared" ref="I11:I58" si="3">+B11-C11-D11+E11+F11+G11+H11</f>
        <v>99745.31700000001</v>
      </c>
      <c r="J11" s="9"/>
      <c r="K11" s="1"/>
      <c r="L11" s="77"/>
    </row>
    <row r="12" spans="1:12" ht="14.25">
      <c r="A12" s="62" t="s">
        <v>198</v>
      </c>
      <c r="B12" s="17">
        <v>89050</v>
      </c>
      <c r="C12" s="16">
        <v>1000</v>
      </c>
      <c r="D12" s="17">
        <v>5700</v>
      </c>
      <c r="E12" s="42">
        <f t="shared" si="0"/>
        <v>10178.460000000001</v>
      </c>
      <c r="F12" s="42">
        <f t="shared" si="1"/>
        <v>1850.5692000000001</v>
      </c>
      <c r="G12" s="16">
        <v>2982</v>
      </c>
      <c r="H12" s="16">
        <f t="shared" si="2"/>
        <v>92.143799999999999</v>
      </c>
      <c r="I12" s="16">
        <f t="shared" si="3"/>
        <v>97453.17300000001</v>
      </c>
      <c r="J12" s="9"/>
      <c r="K12" s="1"/>
      <c r="L12" s="77"/>
    </row>
    <row r="13" spans="1:12" s="7" customFormat="1" ht="14.25">
      <c r="A13" s="62" t="s">
        <v>207</v>
      </c>
      <c r="B13" s="17">
        <v>88500</v>
      </c>
      <c r="C13" s="16">
        <v>1000</v>
      </c>
      <c r="D13" s="16">
        <v>5750</v>
      </c>
      <c r="E13" s="42">
        <f t="shared" si="0"/>
        <v>10104.299999999999</v>
      </c>
      <c r="F13" s="42">
        <f t="shared" si="1"/>
        <v>1837.086</v>
      </c>
      <c r="G13" s="16">
        <v>2982</v>
      </c>
      <c r="H13" s="16">
        <f t="shared" si="2"/>
        <v>92.143799999999999</v>
      </c>
      <c r="I13" s="16">
        <f t="shared" si="3"/>
        <v>96765.529800000004</v>
      </c>
      <c r="J13" s="74"/>
      <c r="L13" s="77"/>
    </row>
    <row r="14" spans="1:12" ht="14.25">
      <c r="A14" s="62" t="s">
        <v>97</v>
      </c>
      <c r="B14" s="17">
        <v>90000</v>
      </c>
      <c r="C14" s="16">
        <v>1000</v>
      </c>
      <c r="D14" s="16">
        <v>5750</v>
      </c>
      <c r="E14" s="42">
        <f t="shared" si="0"/>
        <v>10289.700000000001</v>
      </c>
      <c r="F14" s="42">
        <f t="shared" si="1"/>
        <v>1870.7939999999999</v>
      </c>
      <c r="G14" s="16">
        <v>2982</v>
      </c>
      <c r="H14" s="16">
        <f t="shared" si="2"/>
        <v>92.143799999999999</v>
      </c>
      <c r="I14" s="16">
        <f t="shared" si="3"/>
        <v>98484.637799999997</v>
      </c>
      <c r="J14" s="9"/>
      <c r="K14" s="1"/>
      <c r="L14" s="77"/>
    </row>
    <row r="15" spans="1:12" ht="14.25">
      <c r="A15" s="62" t="s">
        <v>96</v>
      </c>
      <c r="B15" s="17">
        <v>89000</v>
      </c>
      <c r="C15" s="16">
        <v>1000</v>
      </c>
      <c r="D15" s="16">
        <v>5750</v>
      </c>
      <c r="E15" s="42">
        <f t="shared" si="0"/>
        <v>10166.1</v>
      </c>
      <c r="F15" s="42">
        <f t="shared" si="1"/>
        <v>1848.3220000000001</v>
      </c>
      <c r="G15" s="16">
        <v>2982</v>
      </c>
      <c r="H15" s="16">
        <f t="shared" si="2"/>
        <v>92.143799999999999</v>
      </c>
      <c r="I15" s="16">
        <f t="shared" si="3"/>
        <v>97338.565800000011</v>
      </c>
      <c r="J15" s="9"/>
      <c r="K15" s="1"/>
      <c r="L15" s="77"/>
    </row>
    <row r="16" spans="1:12" ht="14.25">
      <c r="A16" s="62" t="s">
        <v>42</v>
      </c>
      <c r="B16" s="16">
        <v>91700</v>
      </c>
      <c r="C16" s="16">
        <v>1000</v>
      </c>
      <c r="D16" s="16">
        <v>5950</v>
      </c>
      <c r="E16" s="42">
        <f t="shared" si="0"/>
        <v>10475.1</v>
      </c>
      <c r="F16" s="42">
        <f t="shared" si="1"/>
        <v>1904.5020000000002</v>
      </c>
      <c r="G16" s="16">
        <v>2982</v>
      </c>
      <c r="H16" s="16">
        <f t="shared" si="2"/>
        <v>92.143799999999999</v>
      </c>
      <c r="I16" s="16">
        <f t="shared" si="3"/>
        <v>100203.7458</v>
      </c>
      <c r="J16" s="9"/>
      <c r="K16" s="1"/>
      <c r="L16" s="77"/>
    </row>
    <row r="17" spans="1:12" ht="14.25">
      <c r="A17" s="62" t="s">
        <v>30</v>
      </c>
      <c r="B17" s="16">
        <v>90450</v>
      </c>
      <c r="C17" s="16">
        <v>1000</v>
      </c>
      <c r="D17" s="16">
        <v>6400</v>
      </c>
      <c r="E17" s="42">
        <f t="shared" si="0"/>
        <v>10264.98</v>
      </c>
      <c r="F17" s="42">
        <f t="shared" si="1"/>
        <v>1866.2996000000001</v>
      </c>
      <c r="G17" s="16">
        <v>2982</v>
      </c>
      <c r="H17" s="16">
        <f t="shared" si="2"/>
        <v>92.143799999999999</v>
      </c>
      <c r="I17" s="16">
        <f t="shared" si="3"/>
        <v>98255.4234</v>
      </c>
      <c r="J17" s="9"/>
      <c r="K17" s="1"/>
      <c r="L17" s="77"/>
    </row>
    <row r="18" spans="1:12" ht="14.25">
      <c r="A18" s="62" t="s">
        <v>161</v>
      </c>
      <c r="B18" s="16">
        <v>91350</v>
      </c>
      <c r="C18" s="16">
        <v>1000</v>
      </c>
      <c r="D18" s="16">
        <v>5550</v>
      </c>
      <c r="E18" s="42">
        <f t="shared" si="0"/>
        <v>10481.280000000001</v>
      </c>
      <c r="F18" s="42">
        <f t="shared" si="1"/>
        <v>1905.6256000000001</v>
      </c>
      <c r="G18" s="16">
        <v>2982</v>
      </c>
      <c r="H18" s="16">
        <f t="shared" si="2"/>
        <v>92.143799999999999</v>
      </c>
      <c r="I18" s="16">
        <f t="shared" si="3"/>
        <v>100261.0494</v>
      </c>
      <c r="J18" s="9"/>
      <c r="K18" s="1"/>
      <c r="L18" s="77"/>
    </row>
    <row r="19" spans="1:12" ht="14.25">
      <c r="A19" s="62" t="s">
        <v>208</v>
      </c>
      <c r="B19" s="16">
        <v>88050</v>
      </c>
      <c r="C19" s="16">
        <v>1000</v>
      </c>
      <c r="D19" s="16">
        <v>5550</v>
      </c>
      <c r="E19" s="42">
        <f t="shared" si="0"/>
        <v>10073.4</v>
      </c>
      <c r="F19" s="42">
        <f t="shared" si="1"/>
        <v>1831.4679999999998</v>
      </c>
      <c r="G19" s="16">
        <v>2982</v>
      </c>
      <c r="H19" s="16">
        <f t="shared" si="2"/>
        <v>92.143799999999999</v>
      </c>
      <c r="I19" s="16">
        <f t="shared" si="3"/>
        <v>96479.011799999993</v>
      </c>
      <c r="J19" s="9"/>
      <c r="K19" s="1"/>
      <c r="L19" s="77"/>
    </row>
    <row r="20" spans="1:12" ht="14.25">
      <c r="A20" s="62" t="s">
        <v>155</v>
      </c>
      <c r="B20" s="16">
        <v>90350</v>
      </c>
      <c r="C20" s="16">
        <v>1000</v>
      </c>
      <c r="D20" s="16">
        <v>6650</v>
      </c>
      <c r="E20" s="42">
        <f t="shared" si="0"/>
        <v>10221.719999999999</v>
      </c>
      <c r="F20" s="42">
        <f t="shared" si="1"/>
        <v>1858.4344000000001</v>
      </c>
      <c r="G20" s="16">
        <v>2982</v>
      </c>
      <c r="H20" s="16">
        <f t="shared" si="2"/>
        <v>92.143799999999999</v>
      </c>
      <c r="I20" s="16">
        <f t="shared" si="3"/>
        <v>97854.298200000005</v>
      </c>
      <c r="J20" s="9"/>
      <c r="K20" s="6"/>
      <c r="L20" s="77"/>
    </row>
    <row r="21" spans="1:12" ht="14.25">
      <c r="A21" s="62" t="s">
        <v>156</v>
      </c>
      <c r="B21" s="16">
        <v>93750</v>
      </c>
      <c r="C21" s="16">
        <v>1000</v>
      </c>
      <c r="D21" s="17">
        <v>6450</v>
      </c>
      <c r="E21" s="42">
        <f t="shared" si="0"/>
        <v>10666.68</v>
      </c>
      <c r="F21" s="42">
        <f t="shared" si="1"/>
        <v>1939.3335999999999</v>
      </c>
      <c r="G21" s="16">
        <v>2982</v>
      </c>
      <c r="H21" s="16">
        <f t="shared" si="2"/>
        <v>92.143799999999999</v>
      </c>
      <c r="I21" s="16">
        <f t="shared" si="3"/>
        <v>101980.1574</v>
      </c>
      <c r="J21" s="9"/>
      <c r="K21" s="6"/>
      <c r="L21" s="77"/>
    </row>
    <row r="22" spans="1:12" s="7" customFormat="1" ht="14.25">
      <c r="A22" s="62" t="s">
        <v>130</v>
      </c>
      <c r="B22" s="17">
        <v>88400</v>
      </c>
      <c r="C22" s="16">
        <v>1000</v>
      </c>
      <c r="D22" s="17">
        <v>6000</v>
      </c>
      <c r="E22" s="42">
        <f t="shared" si="0"/>
        <v>10061.040000000001</v>
      </c>
      <c r="F22" s="42">
        <f t="shared" si="1"/>
        <v>1829.2208000000003</v>
      </c>
      <c r="G22" s="16">
        <v>2982</v>
      </c>
      <c r="H22" s="16">
        <f t="shared" si="2"/>
        <v>92.143799999999999</v>
      </c>
      <c r="I22" s="16">
        <f t="shared" si="3"/>
        <v>96364.404600000009</v>
      </c>
      <c r="J22" s="74"/>
      <c r="L22" s="77"/>
    </row>
    <row r="23" spans="1:12" ht="14.25">
      <c r="A23" s="62" t="s">
        <v>95</v>
      </c>
      <c r="B23" s="16">
        <v>88950</v>
      </c>
      <c r="C23" s="16">
        <v>1000</v>
      </c>
      <c r="D23" s="16">
        <v>5550</v>
      </c>
      <c r="E23" s="42">
        <f t="shared" si="0"/>
        <v>10184.64</v>
      </c>
      <c r="F23" s="42">
        <f t="shared" si="1"/>
        <v>1851.6928</v>
      </c>
      <c r="G23" s="16">
        <v>2982</v>
      </c>
      <c r="H23" s="16">
        <f t="shared" si="2"/>
        <v>92.143799999999999</v>
      </c>
      <c r="I23" s="16">
        <f t="shared" si="3"/>
        <v>97510.476600000009</v>
      </c>
      <c r="J23" s="9"/>
      <c r="K23" s="1"/>
      <c r="L23" s="77"/>
    </row>
    <row r="24" spans="1:12" ht="14.25">
      <c r="A24" s="62" t="s">
        <v>157</v>
      </c>
      <c r="B24" s="16">
        <v>95200</v>
      </c>
      <c r="C24" s="16">
        <v>1000</v>
      </c>
      <c r="D24" s="17">
        <v>6550</v>
      </c>
      <c r="E24" s="42">
        <f t="shared" si="0"/>
        <v>10833.54</v>
      </c>
      <c r="F24" s="42">
        <f t="shared" si="1"/>
        <v>1969.6708000000001</v>
      </c>
      <c r="G24" s="16">
        <v>2982</v>
      </c>
      <c r="H24" s="16">
        <f t="shared" si="2"/>
        <v>92.143799999999999</v>
      </c>
      <c r="I24" s="16">
        <f t="shared" si="3"/>
        <v>103527.35460000002</v>
      </c>
      <c r="J24" s="9"/>
      <c r="K24" s="1"/>
      <c r="L24" s="77"/>
    </row>
    <row r="25" spans="1:12" ht="14.25">
      <c r="A25" s="62" t="s">
        <v>183</v>
      </c>
      <c r="B25" s="16">
        <v>92250</v>
      </c>
      <c r="C25" s="16">
        <v>1000</v>
      </c>
      <c r="D25" s="17">
        <v>6450</v>
      </c>
      <c r="E25" s="42">
        <f t="shared" si="0"/>
        <v>10481.280000000001</v>
      </c>
      <c r="F25" s="42">
        <f t="shared" si="1"/>
        <v>1905.6256000000001</v>
      </c>
      <c r="G25" s="16">
        <v>2982</v>
      </c>
      <c r="H25" s="16">
        <f t="shared" si="2"/>
        <v>92.143799999999999</v>
      </c>
      <c r="I25" s="16">
        <f t="shared" si="3"/>
        <v>100261.0494</v>
      </c>
      <c r="J25" s="9"/>
      <c r="K25" s="1"/>
      <c r="L25" s="77"/>
    </row>
    <row r="26" spans="1:12" ht="14.25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v>2982</v>
      </c>
      <c r="H26" s="16">
        <f t="shared" si="2"/>
        <v>92.143799999999999</v>
      </c>
      <c r="I26" s="16">
        <f t="shared" si="3"/>
        <v>97682.387399999992</v>
      </c>
      <c r="J26" s="9"/>
      <c r="K26" s="1"/>
      <c r="L26" s="77"/>
    </row>
    <row r="27" spans="1:12" ht="18" customHeight="1">
      <c r="A27" s="62" t="s">
        <v>11</v>
      </c>
      <c r="B27" s="16">
        <v>83450</v>
      </c>
      <c r="C27" s="85">
        <v>0</v>
      </c>
      <c r="D27" s="16">
        <v>1900</v>
      </c>
      <c r="E27" s="42">
        <f>+(B27-C27-D27)*0.1236</f>
        <v>10079.58</v>
      </c>
      <c r="F27" s="42">
        <f>+(B27-C27-D27+E27)*0.02</f>
        <v>1832.5916</v>
      </c>
      <c r="G27" s="16">
        <v>2982</v>
      </c>
      <c r="H27" s="16">
        <f>+G27*0.0309</f>
        <v>92.143799999999999</v>
      </c>
      <c r="I27" s="16">
        <f>+B27-C27-D27+E27+F27+G27+H27</f>
        <v>96536.315400000007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92800</v>
      </c>
      <c r="C29" s="16">
        <v>1000</v>
      </c>
      <c r="D29" s="16">
        <v>5500</v>
      </c>
      <c r="E29" s="42">
        <f t="shared" ref="E29:E39" si="4">+(B29-C29-D29)*0.1236</f>
        <v>10666.68</v>
      </c>
      <c r="F29" s="42">
        <f t="shared" si="1"/>
        <v>1939.3335999999999</v>
      </c>
      <c r="G29" s="16">
        <v>2982</v>
      </c>
      <c r="H29" s="16">
        <f t="shared" ref="H29:H39" si="5">+G29*0.0309</f>
        <v>92.143799999999999</v>
      </c>
      <c r="I29" s="16">
        <f t="shared" si="3"/>
        <v>101980.1574</v>
      </c>
      <c r="J29" s="9"/>
      <c r="K29" s="1"/>
    </row>
    <row r="30" spans="1:12" ht="14.25">
      <c r="A30" s="15" t="s">
        <v>47</v>
      </c>
      <c r="B30" s="16">
        <v>92600</v>
      </c>
      <c r="C30" s="16">
        <v>1000</v>
      </c>
      <c r="D30" s="16">
        <v>6400</v>
      </c>
      <c r="E30" s="42">
        <f t="shared" si="4"/>
        <v>10530.72</v>
      </c>
      <c r="F30" s="42">
        <f t="shared" si="1"/>
        <v>1914.6144000000002</v>
      </c>
      <c r="G30" s="16">
        <v>2982</v>
      </c>
      <c r="H30" s="16">
        <f t="shared" si="5"/>
        <v>92.143799999999999</v>
      </c>
      <c r="I30" s="16">
        <f t="shared" si="3"/>
        <v>100719.47820000001</v>
      </c>
      <c r="J30" s="9"/>
      <c r="K30" s="1"/>
    </row>
    <row r="31" spans="1:12" ht="14.25">
      <c r="A31" s="15" t="s">
        <v>46</v>
      </c>
      <c r="B31" s="16">
        <v>91250</v>
      </c>
      <c r="C31" s="16">
        <v>1000</v>
      </c>
      <c r="D31" s="16">
        <v>5500</v>
      </c>
      <c r="E31" s="42">
        <f t="shared" si="4"/>
        <v>10475.1</v>
      </c>
      <c r="F31" s="42">
        <f t="shared" si="1"/>
        <v>1904.5020000000002</v>
      </c>
      <c r="G31" s="16">
        <v>2982</v>
      </c>
      <c r="H31" s="16">
        <f t="shared" si="5"/>
        <v>92.143799999999999</v>
      </c>
      <c r="I31" s="16">
        <f t="shared" si="3"/>
        <v>100203.7458</v>
      </c>
      <c r="J31" s="9"/>
      <c r="K31" s="1"/>
    </row>
    <row r="32" spans="1:12" ht="14.25">
      <c r="A32" s="15" t="s">
        <v>179</v>
      </c>
      <c r="B32" s="16">
        <v>93350</v>
      </c>
      <c r="C32" s="16">
        <v>1000</v>
      </c>
      <c r="D32" s="16">
        <v>5200</v>
      </c>
      <c r="E32" s="42">
        <f t="shared" si="4"/>
        <v>10771.74</v>
      </c>
      <c r="F32" s="42">
        <f t="shared" si="1"/>
        <v>1958.4348000000002</v>
      </c>
      <c r="G32" s="16">
        <v>2982</v>
      </c>
      <c r="H32" s="16">
        <f t="shared" si="5"/>
        <v>92.143799999999999</v>
      </c>
      <c r="I32" s="16">
        <f t="shared" si="3"/>
        <v>102954.31860000001</v>
      </c>
      <c r="J32" s="9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4"/>
        <v>11105.460000000001</v>
      </c>
      <c r="F33" s="42">
        <f t="shared" si="1"/>
        <v>2019.1092000000001</v>
      </c>
      <c r="G33" s="16">
        <v>2982</v>
      </c>
      <c r="H33" s="16">
        <f t="shared" si="5"/>
        <v>92.143799999999999</v>
      </c>
      <c r="I33" s="16">
        <f t="shared" si="3"/>
        <v>106048.71300000002</v>
      </c>
      <c r="J33" s="9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v>5850</v>
      </c>
      <c r="E34" s="42">
        <f t="shared" si="4"/>
        <v>10716.12</v>
      </c>
      <c r="F34" s="42">
        <f t="shared" si="1"/>
        <v>1948.3224</v>
      </c>
      <c r="G34" s="16">
        <v>2982</v>
      </c>
      <c r="H34" s="16">
        <f t="shared" si="5"/>
        <v>92.143799999999999</v>
      </c>
      <c r="I34" s="16">
        <f t="shared" si="3"/>
        <v>102438.58620000001</v>
      </c>
      <c r="J34" s="9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5900</v>
      </c>
      <c r="E35" s="42">
        <f t="shared" si="4"/>
        <v>10413.299999999999</v>
      </c>
      <c r="F35" s="42">
        <f t="shared" si="1"/>
        <v>1893.2660000000001</v>
      </c>
      <c r="G35" s="16">
        <v>2982</v>
      </c>
      <c r="H35" s="16">
        <f t="shared" si="5"/>
        <v>92.143799999999999</v>
      </c>
      <c r="I35" s="16">
        <f t="shared" si="3"/>
        <v>99630.709800000011</v>
      </c>
      <c r="J35" s="9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5300</v>
      </c>
      <c r="E36" s="42">
        <f t="shared" si="4"/>
        <v>10734.66</v>
      </c>
      <c r="F36" s="42">
        <f t="shared" si="1"/>
        <v>1951.6932000000002</v>
      </c>
      <c r="G36" s="16">
        <v>2982</v>
      </c>
      <c r="H36" s="16">
        <f t="shared" si="5"/>
        <v>92.143799999999999</v>
      </c>
      <c r="I36" s="16">
        <f t="shared" si="3"/>
        <v>102610.497</v>
      </c>
      <c r="J36" s="9"/>
      <c r="K36" s="1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1"/>
        <v>1938.21</v>
      </c>
      <c r="G37" s="16">
        <v>2982</v>
      </c>
      <c r="H37" s="16">
        <f t="shared" si="5"/>
        <v>92.143799999999999</v>
      </c>
      <c r="I37" s="16">
        <f t="shared" si="3"/>
        <v>101922.85380000001</v>
      </c>
      <c r="J37" s="9"/>
      <c r="K37" s="1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1"/>
        <v>1848.3220000000001</v>
      </c>
      <c r="G38" s="16">
        <v>2982</v>
      </c>
      <c r="H38" s="16">
        <f t="shared" si="5"/>
        <v>92.143799999999999</v>
      </c>
      <c r="I38" s="16">
        <f t="shared" si="3"/>
        <v>97338.565800000011</v>
      </c>
      <c r="J38" s="9"/>
      <c r="K38" s="1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1"/>
        <v>1803.3779999999999</v>
      </c>
      <c r="G39" s="16">
        <v>2982</v>
      </c>
      <c r="H39" s="16">
        <f t="shared" si="5"/>
        <v>92.143799999999999</v>
      </c>
      <c r="I39" s="16">
        <f t="shared" si="3"/>
        <v>95046.421799999996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6750</v>
      </c>
      <c r="E41" s="42">
        <f t="shared" ref="E41:E49" si="6">+(B41-C41-D41)*0.1236</f>
        <v>11105.460000000001</v>
      </c>
      <c r="F41" s="42">
        <f t="shared" si="1"/>
        <v>2019.1092000000001</v>
      </c>
      <c r="G41" s="16">
        <v>2982</v>
      </c>
      <c r="H41" s="16">
        <f t="shared" ref="H41:H49" si="7">+G41*0.0309</f>
        <v>92.143799999999999</v>
      </c>
      <c r="I41" s="16">
        <f t="shared" si="3"/>
        <v>106048.71300000002</v>
      </c>
      <c r="J41" s="9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6300</v>
      </c>
      <c r="E42" s="42">
        <f t="shared" si="6"/>
        <v>10876.8</v>
      </c>
      <c r="F42" s="42">
        <f t="shared" si="1"/>
        <v>1977.5360000000001</v>
      </c>
      <c r="G42" s="16">
        <v>2982</v>
      </c>
      <c r="H42" s="16">
        <f t="shared" si="7"/>
        <v>92.143799999999999</v>
      </c>
      <c r="I42" s="16">
        <f t="shared" si="3"/>
        <v>103928.47980000002</v>
      </c>
      <c r="J42" s="9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v>6000</v>
      </c>
      <c r="E43" s="42">
        <f t="shared" si="6"/>
        <v>11000.4</v>
      </c>
      <c r="F43" s="42">
        <f t="shared" si="1"/>
        <v>2000.008</v>
      </c>
      <c r="G43" s="16">
        <v>2982</v>
      </c>
      <c r="H43" s="16">
        <f t="shared" si="7"/>
        <v>92.143799999999999</v>
      </c>
      <c r="I43" s="16">
        <f t="shared" si="3"/>
        <v>105074.5518</v>
      </c>
      <c r="J43" s="9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6500</v>
      </c>
      <c r="E44" s="42">
        <f t="shared" si="6"/>
        <v>10703.76</v>
      </c>
      <c r="F44" s="42">
        <f t="shared" si="1"/>
        <v>1946.0752</v>
      </c>
      <c r="G44" s="16">
        <v>2982</v>
      </c>
      <c r="H44" s="16">
        <f t="shared" si="7"/>
        <v>92.143799999999999</v>
      </c>
      <c r="I44" s="16">
        <f t="shared" si="3"/>
        <v>102323.97900000001</v>
      </c>
      <c r="J44" s="9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6450</v>
      </c>
      <c r="E45" s="42">
        <f t="shared" si="6"/>
        <v>10703.76</v>
      </c>
      <c r="F45" s="42">
        <f t="shared" si="1"/>
        <v>1946.0752</v>
      </c>
      <c r="G45" s="16">
        <v>2982</v>
      </c>
      <c r="H45" s="16">
        <f t="shared" si="7"/>
        <v>92.143799999999999</v>
      </c>
      <c r="I45" s="16">
        <f t="shared" si="3"/>
        <v>102323.97900000001</v>
      </c>
      <c r="J45" s="9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6500</v>
      </c>
      <c r="E46" s="42">
        <f t="shared" si="6"/>
        <v>10635.78</v>
      </c>
      <c r="F46" s="42">
        <f t="shared" si="1"/>
        <v>1933.7156</v>
      </c>
      <c r="G46" s="16">
        <v>2982</v>
      </c>
      <c r="H46" s="16">
        <f t="shared" si="7"/>
        <v>92.143799999999999</v>
      </c>
      <c r="I46" s="16">
        <f t="shared" si="3"/>
        <v>101693.6394</v>
      </c>
      <c r="J46" s="9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5650</v>
      </c>
      <c r="E47" s="42">
        <f t="shared" si="6"/>
        <v>10907.7</v>
      </c>
      <c r="F47" s="42">
        <f t="shared" si="1"/>
        <v>1983.154</v>
      </c>
      <c r="G47" s="16">
        <v>2982</v>
      </c>
      <c r="H47" s="16">
        <f t="shared" si="7"/>
        <v>92.143799999999999</v>
      </c>
      <c r="I47" s="16">
        <f t="shared" si="3"/>
        <v>104214.9978</v>
      </c>
      <c r="J47" s="9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v>2900</v>
      </c>
      <c r="E48" s="42">
        <f t="shared" si="6"/>
        <v>11433</v>
      </c>
      <c r="F48" s="42">
        <f t="shared" si="1"/>
        <v>2078.66</v>
      </c>
      <c r="G48" s="16">
        <v>2982</v>
      </c>
      <c r="H48" s="16">
        <f t="shared" si="7"/>
        <v>92.143799999999999</v>
      </c>
      <c r="I48" s="16">
        <f t="shared" si="3"/>
        <v>109085.80380000001</v>
      </c>
      <c r="J48" s="9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v>6450</v>
      </c>
      <c r="E49" s="42">
        <f t="shared" si="6"/>
        <v>10895.34</v>
      </c>
      <c r="F49" s="42">
        <f t="shared" si="1"/>
        <v>1980.9068</v>
      </c>
      <c r="G49" s="16">
        <v>2982</v>
      </c>
      <c r="H49" s="16">
        <f t="shared" si="7"/>
        <v>92.143799999999999</v>
      </c>
      <c r="I49" s="16">
        <f t="shared" si="3"/>
        <v>104100.3906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6950</v>
      </c>
      <c r="E51" s="42">
        <f t="shared" ref="E51:E58" si="8">+(B51-C51-D51)*0.1236</f>
        <v>10382.4</v>
      </c>
      <c r="F51" s="42">
        <f t="shared" si="1"/>
        <v>1887.6479999999999</v>
      </c>
      <c r="G51" s="16">
        <v>2982</v>
      </c>
      <c r="H51" s="16">
        <f t="shared" ref="H51:H58" si="9">+G51*0.0309</f>
        <v>92.143799999999999</v>
      </c>
      <c r="I51" s="16">
        <f t="shared" si="3"/>
        <v>99344.191800000001</v>
      </c>
      <c r="J51" s="9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6950</v>
      </c>
      <c r="E52" s="42">
        <f t="shared" si="8"/>
        <v>10314.42</v>
      </c>
      <c r="F52" s="42">
        <f t="shared" si="1"/>
        <v>1875.2883999999999</v>
      </c>
      <c r="G52" s="16">
        <v>2982</v>
      </c>
      <c r="H52" s="16">
        <f t="shared" si="9"/>
        <v>92.143799999999999</v>
      </c>
      <c r="I52" s="16">
        <f t="shared" si="3"/>
        <v>98713.852200000008</v>
      </c>
      <c r="J52" s="9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6950</v>
      </c>
      <c r="E53" s="42">
        <f t="shared" si="8"/>
        <v>10314.42</v>
      </c>
      <c r="F53" s="42">
        <f t="shared" si="1"/>
        <v>1875.2883999999999</v>
      </c>
      <c r="G53" s="16">
        <v>2982</v>
      </c>
      <c r="H53" s="16">
        <f t="shared" si="9"/>
        <v>92.143799999999999</v>
      </c>
      <c r="I53" s="16">
        <f t="shared" si="3"/>
        <v>98713.852200000008</v>
      </c>
      <c r="J53" s="9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5800</v>
      </c>
      <c r="E54" s="42">
        <f t="shared" si="8"/>
        <v>10561.62</v>
      </c>
      <c r="F54" s="42">
        <f t="shared" si="1"/>
        <v>1920.2323999999999</v>
      </c>
      <c r="G54" s="16">
        <v>2982</v>
      </c>
      <c r="H54" s="16">
        <f t="shared" si="9"/>
        <v>92.143799999999999</v>
      </c>
      <c r="I54" s="16">
        <f t="shared" si="3"/>
        <v>101005.99619999999</v>
      </c>
      <c r="J54" s="9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5800</v>
      </c>
      <c r="E55" s="42">
        <f t="shared" si="8"/>
        <v>10747.02</v>
      </c>
      <c r="F55" s="42">
        <f t="shared" si="1"/>
        <v>1953.9404000000002</v>
      </c>
      <c r="G55" s="16">
        <v>2982</v>
      </c>
      <c r="H55" s="16">
        <f t="shared" si="9"/>
        <v>92.143799999999999</v>
      </c>
      <c r="I55" s="16">
        <f t="shared" si="3"/>
        <v>102725.10420000002</v>
      </c>
      <c r="J55" s="9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6250</v>
      </c>
      <c r="E56" s="42">
        <f t="shared" si="8"/>
        <v>10654.32</v>
      </c>
      <c r="F56" s="42">
        <f t="shared" si="1"/>
        <v>1937.0864000000001</v>
      </c>
      <c r="G56" s="16">
        <v>2982</v>
      </c>
      <c r="H56" s="16">
        <f t="shared" si="9"/>
        <v>92.143799999999999</v>
      </c>
      <c r="I56" s="16">
        <f t="shared" si="3"/>
        <v>101865.55020000001</v>
      </c>
      <c r="J56" s="9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6250</v>
      </c>
      <c r="E57" s="42">
        <f>+(B57-C57-D57)*0.1236</f>
        <v>10592.52</v>
      </c>
      <c r="F57" s="42">
        <f t="shared" si="1"/>
        <v>1925.8504</v>
      </c>
      <c r="G57" s="16">
        <v>2982</v>
      </c>
      <c r="H57" s="16">
        <f>+G57*0.0309</f>
        <v>92.143799999999999</v>
      </c>
      <c r="I57" s="16">
        <f t="shared" si="3"/>
        <v>101292.51420000001</v>
      </c>
      <c r="J57" s="9"/>
      <c r="K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8"/>
        <v>10530.72</v>
      </c>
      <c r="F58" s="42">
        <f t="shared" si="1"/>
        <v>1914.6144000000002</v>
      </c>
      <c r="G58" s="16">
        <v>2982</v>
      </c>
      <c r="H58" s="16">
        <f t="shared" si="9"/>
        <v>92.143799999999999</v>
      </c>
      <c r="I58" s="16">
        <f t="shared" si="3"/>
        <v>100719.47820000001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12">
    <mergeCell ref="G63:I63"/>
    <mergeCell ref="H60:I60"/>
    <mergeCell ref="H61:I61"/>
    <mergeCell ref="A1:J1"/>
    <mergeCell ref="A2:J2"/>
    <mergeCell ref="A3:J3"/>
    <mergeCell ref="A4:J4"/>
    <mergeCell ref="A6:I6"/>
    <mergeCell ref="G62:I62"/>
    <mergeCell ref="A7:I7"/>
    <mergeCell ref="H28:J28"/>
    <mergeCell ref="A5:I5"/>
  </mergeCells>
  <hyperlinks>
    <hyperlink ref="E9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>
    <pageSetUpPr autoPageBreaks="0" fitToPage="1"/>
  </sheetPr>
  <dimension ref="A1:L1813"/>
  <sheetViews>
    <sheetView topLeftCell="A54"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57031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215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219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89550</v>
      </c>
      <c r="C10" s="16">
        <v>1000</v>
      </c>
      <c r="D10" s="17">
        <v>5700</v>
      </c>
      <c r="E10" s="42">
        <f>+(B10-C10-D10)*0.1236</f>
        <v>10240.26</v>
      </c>
      <c r="F10" s="42">
        <f>+(B10-C10-D10+E10)*0.02</f>
        <v>1861.8052</v>
      </c>
      <c r="G10" s="16">
        <v>3025</v>
      </c>
      <c r="H10" s="16">
        <f>+G10*0.0309</f>
        <v>93.472499999999997</v>
      </c>
      <c r="I10" s="16">
        <f>+B10-C10-D10+E10+F10+G10+H10</f>
        <v>98070.537700000001</v>
      </c>
      <c r="J10" s="9"/>
      <c r="K10" s="1"/>
      <c r="L10" s="77"/>
    </row>
    <row r="11" spans="1:12" ht="14.25">
      <c r="A11" s="62" t="s">
        <v>43</v>
      </c>
      <c r="B11" s="17">
        <v>91050</v>
      </c>
      <c r="C11" s="16">
        <v>1000</v>
      </c>
      <c r="D11" s="17">
        <v>5700</v>
      </c>
      <c r="E11" s="42">
        <f t="shared" ref="E11:E26" si="0">+(B11-C11-D11)*0.1236</f>
        <v>10425.66</v>
      </c>
      <c r="F11" s="42">
        <f t="shared" ref="F11:F58" si="1">+(B11-C11-D11+E11)*0.02</f>
        <v>1895.5132000000001</v>
      </c>
      <c r="G11" s="16">
        <v>3025</v>
      </c>
      <c r="H11" s="16">
        <f t="shared" ref="H11:H26" si="2">+G11*0.0309</f>
        <v>93.472499999999997</v>
      </c>
      <c r="I11" s="16">
        <f t="shared" ref="I11:I58" si="3">+B11-C11-D11+E11+F11+G11+H11</f>
        <v>99789.645700000008</v>
      </c>
      <c r="J11" s="9"/>
      <c r="K11" s="1"/>
      <c r="L11" s="77"/>
    </row>
    <row r="12" spans="1:12" ht="14.25">
      <c r="A12" s="62" t="s">
        <v>198</v>
      </c>
      <c r="B12" s="17">
        <v>89050</v>
      </c>
      <c r="C12" s="16">
        <v>1000</v>
      </c>
      <c r="D12" s="17">
        <v>5700</v>
      </c>
      <c r="E12" s="42">
        <f t="shared" si="0"/>
        <v>10178.460000000001</v>
      </c>
      <c r="F12" s="42">
        <f t="shared" si="1"/>
        <v>1850.5692000000001</v>
      </c>
      <c r="G12" s="16">
        <v>3025</v>
      </c>
      <c r="H12" s="16">
        <f t="shared" si="2"/>
        <v>93.472499999999997</v>
      </c>
      <c r="I12" s="16">
        <f t="shared" si="3"/>
        <v>97497.501700000008</v>
      </c>
      <c r="J12" s="9"/>
      <c r="K12" s="1"/>
      <c r="L12" s="77"/>
    </row>
    <row r="13" spans="1:12" s="7" customFormat="1" ht="14.25">
      <c r="A13" s="62" t="s">
        <v>207</v>
      </c>
      <c r="B13" s="17">
        <v>88500</v>
      </c>
      <c r="C13" s="16">
        <v>1000</v>
      </c>
      <c r="D13" s="16">
        <v>5750</v>
      </c>
      <c r="E13" s="42">
        <f t="shared" si="0"/>
        <v>10104.299999999999</v>
      </c>
      <c r="F13" s="42">
        <f t="shared" si="1"/>
        <v>1837.086</v>
      </c>
      <c r="G13" s="16">
        <v>3025</v>
      </c>
      <c r="H13" s="16">
        <f t="shared" si="2"/>
        <v>93.472499999999997</v>
      </c>
      <c r="I13" s="16">
        <f t="shared" si="3"/>
        <v>96809.858500000002</v>
      </c>
      <c r="J13" s="74"/>
      <c r="L13" s="77"/>
    </row>
    <row r="14" spans="1:12" ht="14.25">
      <c r="A14" s="62" t="s">
        <v>97</v>
      </c>
      <c r="B14" s="17">
        <v>90000</v>
      </c>
      <c r="C14" s="16">
        <v>1000</v>
      </c>
      <c r="D14" s="16">
        <v>5750</v>
      </c>
      <c r="E14" s="42">
        <f t="shared" si="0"/>
        <v>10289.700000000001</v>
      </c>
      <c r="F14" s="42">
        <f t="shared" si="1"/>
        <v>1870.7939999999999</v>
      </c>
      <c r="G14" s="16">
        <v>3025</v>
      </c>
      <c r="H14" s="16">
        <f t="shared" si="2"/>
        <v>93.472499999999997</v>
      </c>
      <c r="I14" s="16">
        <f t="shared" si="3"/>
        <v>98528.966499999995</v>
      </c>
      <c r="J14" s="9"/>
      <c r="K14" s="1"/>
      <c r="L14" s="77"/>
    </row>
    <row r="15" spans="1:12" ht="14.25">
      <c r="A15" s="62" t="s">
        <v>96</v>
      </c>
      <c r="B15" s="17">
        <v>89000</v>
      </c>
      <c r="C15" s="16">
        <v>1000</v>
      </c>
      <c r="D15" s="16">
        <v>5750</v>
      </c>
      <c r="E15" s="42">
        <f t="shared" si="0"/>
        <v>10166.1</v>
      </c>
      <c r="F15" s="42">
        <f t="shared" si="1"/>
        <v>1848.3220000000001</v>
      </c>
      <c r="G15" s="16">
        <v>3025</v>
      </c>
      <c r="H15" s="16">
        <f t="shared" si="2"/>
        <v>93.472499999999997</v>
      </c>
      <c r="I15" s="16">
        <f t="shared" si="3"/>
        <v>97382.894500000009</v>
      </c>
      <c r="J15" s="9"/>
      <c r="K15" s="1"/>
      <c r="L15" s="77"/>
    </row>
    <row r="16" spans="1:12" ht="14.25">
      <c r="A16" s="62" t="s">
        <v>42</v>
      </c>
      <c r="B16" s="16">
        <v>91700</v>
      </c>
      <c r="C16" s="16">
        <v>1000</v>
      </c>
      <c r="D16" s="16">
        <v>5950</v>
      </c>
      <c r="E16" s="42">
        <f t="shared" si="0"/>
        <v>10475.1</v>
      </c>
      <c r="F16" s="42">
        <f t="shared" si="1"/>
        <v>1904.5020000000002</v>
      </c>
      <c r="G16" s="16">
        <v>3025</v>
      </c>
      <c r="H16" s="16">
        <f t="shared" si="2"/>
        <v>93.472499999999997</v>
      </c>
      <c r="I16" s="16">
        <f t="shared" si="3"/>
        <v>100248.0745</v>
      </c>
      <c r="J16" s="9"/>
      <c r="K16" s="1"/>
      <c r="L16" s="77"/>
    </row>
    <row r="17" spans="1:12" ht="14.25">
      <c r="A17" s="62" t="s">
        <v>30</v>
      </c>
      <c r="B17" s="16">
        <v>90450</v>
      </c>
      <c r="C17" s="16">
        <v>1000</v>
      </c>
      <c r="D17" s="16">
        <v>6400</v>
      </c>
      <c r="E17" s="42">
        <f t="shared" si="0"/>
        <v>10264.98</v>
      </c>
      <c r="F17" s="42">
        <f t="shared" si="1"/>
        <v>1866.2996000000001</v>
      </c>
      <c r="G17" s="16">
        <v>3025</v>
      </c>
      <c r="H17" s="16">
        <f t="shared" si="2"/>
        <v>93.472499999999997</v>
      </c>
      <c r="I17" s="16">
        <f t="shared" si="3"/>
        <v>98299.752099999998</v>
      </c>
      <c r="J17" s="9"/>
      <c r="K17" s="1"/>
      <c r="L17" s="77"/>
    </row>
    <row r="18" spans="1:12" ht="14.25">
      <c r="A18" s="62" t="s">
        <v>161</v>
      </c>
      <c r="B18" s="16">
        <v>91350</v>
      </c>
      <c r="C18" s="16">
        <v>1000</v>
      </c>
      <c r="D18" s="16">
        <v>5550</v>
      </c>
      <c r="E18" s="42">
        <f t="shared" si="0"/>
        <v>10481.280000000001</v>
      </c>
      <c r="F18" s="42">
        <f t="shared" si="1"/>
        <v>1905.6256000000001</v>
      </c>
      <c r="G18" s="16">
        <v>3025</v>
      </c>
      <c r="H18" s="16">
        <f t="shared" si="2"/>
        <v>93.472499999999997</v>
      </c>
      <c r="I18" s="16">
        <f t="shared" si="3"/>
        <v>100305.3781</v>
      </c>
      <c r="J18" s="9"/>
      <c r="K18" s="1"/>
      <c r="L18" s="77"/>
    </row>
    <row r="19" spans="1:12" ht="14.25">
      <c r="A19" s="62" t="s">
        <v>208</v>
      </c>
      <c r="B19" s="16">
        <v>88050</v>
      </c>
      <c r="C19" s="16">
        <v>1000</v>
      </c>
      <c r="D19" s="16">
        <v>5550</v>
      </c>
      <c r="E19" s="42">
        <f t="shared" si="0"/>
        <v>10073.4</v>
      </c>
      <c r="F19" s="42">
        <f t="shared" si="1"/>
        <v>1831.4679999999998</v>
      </c>
      <c r="G19" s="16">
        <v>3025</v>
      </c>
      <c r="H19" s="16">
        <f t="shared" si="2"/>
        <v>93.472499999999997</v>
      </c>
      <c r="I19" s="16">
        <f t="shared" si="3"/>
        <v>96523.340499999991</v>
      </c>
      <c r="J19" s="9"/>
      <c r="K19" s="1"/>
      <c r="L19" s="77"/>
    </row>
    <row r="20" spans="1:12" ht="14.25">
      <c r="A20" s="62" t="s">
        <v>155</v>
      </c>
      <c r="B20" s="16">
        <v>90350</v>
      </c>
      <c r="C20" s="16">
        <v>1000</v>
      </c>
      <c r="D20" s="16">
        <v>6650</v>
      </c>
      <c r="E20" s="42">
        <f t="shared" si="0"/>
        <v>10221.719999999999</v>
      </c>
      <c r="F20" s="42">
        <f t="shared" si="1"/>
        <v>1858.4344000000001</v>
      </c>
      <c r="G20" s="16">
        <v>3025</v>
      </c>
      <c r="H20" s="16">
        <f t="shared" si="2"/>
        <v>93.472499999999997</v>
      </c>
      <c r="I20" s="16">
        <f t="shared" si="3"/>
        <v>97898.626900000003</v>
      </c>
      <c r="J20" s="9"/>
      <c r="K20" s="6"/>
      <c r="L20" s="77"/>
    </row>
    <row r="21" spans="1:12" ht="14.25">
      <c r="A21" s="62" t="s">
        <v>156</v>
      </c>
      <c r="B21" s="16">
        <v>93750</v>
      </c>
      <c r="C21" s="16">
        <v>1000</v>
      </c>
      <c r="D21" s="17">
        <v>6450</v>
      </c>
      <c r="E21" s="42">
        <f t="shared" si="0"/>
        <v>10666.68</v>
      </c>
      <c r="F21" s="42">
        <f t="shared" si="1"/>
        <v>1939.3335999999999</v>
      </c>
      <c r="G21" s="16">
        <v>3025</v>
      </c>
      <c r="H21" s="16">
        <f t="shared" si="2"/>
        <v>93.472499999999997</v>
      </c>
      <c r="I21" s="16">
        <f t="shared" si="3"/>
        <v>102024.48609999999</v>
      </c>
      <c r="J21" s="9"/>
      <c r="K21" s="6"/>
      <c r="L21" s="77"/>
    </row>
    <row r="22" spans="1:12" s="7" customFormat="1" ht="14.25">
      <c r="A22" s="62" t="s">
        <v>130</v>
      </c>
      <c r="B22" s="17">
        <v>88400</v>
      </c>
      <c r="C22" s="16">
        <v>1000</v>
      </c>
      <c r="D22" s="17">
        <v>6000</v>
      </c>
      <c r="E22" s="42">
        <f t="shared" si="0"/>
        <v>10061.040000000001</v>
      </c>
      <c r="F22" s="42">
        <f t="shared" si="1"/>
        <v>1829.2208000000003</v>
      </c>
      <c r="G22" s="16">
        <v>3025</v>
      </c>
      <c r="H22" s="16">
        <f t="shared" si="2"/>
        <v>93.472499999999997</v>
      </c>
      <c r="I22" s="16">
        <f t="shared" si="3"/>
        <v>96408.733300000007</v>
      </c>
      <c r="J22" s="74"/>
      <c r="L22" s="77"/>
    </row>
    <row r="23" spans="1:12" ht="14.25">
      <c r="A23" s="62" t="s">
        <v>95</v>
      </c>
      <c r="B23" s="16">
        <v>88950</v>
      </c>
      <c r="C23" s="16">
        <v>1000</v>
      </c>
      <c r="D23" s="16">
        <v>5550</v>
      </c>
      <c r="E23" s="42">
        <f t="shared" si="0"/>
        <v>10184.64</v>
      </c>
      <c r="F23" s="42">
        <f t="shared" si="1"/>
        <v>1851.6928</v>
      </c>
      <c r="G23" s="16">
        <v>3025</v>
      </c>
      <c r="H23" s="16">
        <f t="shared" si="2"/>
        <v>93.472499999999997</v>
      </c>
      <c r="I23" s="16">
        <f t="shared" si="3"/>
        <v>97554.805300000007</v>
      </c>
      <c r="J23" s="9"/>
      <c r="K23" s="1"/>
      <c r="L23" s="77"/>
    </row>
    <row r="24" spans="1:12" ht="14.25">
      <c r="A24" s="62" t="s">
        <v>157</v>
      </c>
      <c r="B24" s="16">
        <v>95200</v>
      </c>
      <c r="C24" s="16">
        <v>1000</v>
      </c>
      <c r="D24" s="17">
        <v>6550</v>
      </c>
      <c r="E24" s="42">
        <f t="shared" si="0"/>
        <v>10833.54</v>
      </c>
      <c r="F24" s="42">
        <f t="shared" si="1"/>
        <v>1969.6708000000001</v>
      </c>
      <c r="G24" s="16">
        <v>3025</v>
      </c>
      <c r="H24" s="16">
        <f t="shared" si="2"/>
        <v>93.472499999999997</v>
      </c>
      <c r="I24" s="16">
        <f t="shared" si="3"/>
        <v>103571.68330000002</v>
      </c>
      <c r="J24" s="9"/>
      <c r="K24" s="1"/>
      <c r="L24" s="77"/>
    </row>
    <row r="25" spans="1:12" ht="14.25">
      <c r="A25" s="62" t="s">
        <v>183</v>
      </c>
      <c r="B25" s="16">
        <v>92250</v>
      </c>
      <c r="C25" s="16">
        <v>1000</v>
      </c>
      <c r="D25" s="17">
        <v>6450</v>
      </c>
      <c r="E25" s="42">
        <f t="shared" si="0"/>
        <v>10481.280000000001</v>
      </c>
      <c r="F25" s="42">
        <f t="shared" si="1"/>
        <v>1905.6256000000001</v>
      </c>
      <c r="G25" s="16">
        <v>3025</v>
      </c>
      <c r="H25" s="16">
        <f t="shared" si="2"/>
        <v>93.472499999999997</v>
      </c>
      <c r="I25" s="16">
        <f t="shared" si="3"/>
        <v>100305.3781</v>
      </c>
      <c r="J25" s="9"/>
      <c r="K25" s="1"/>
      <c r="L25" s="77"/>
    </row>
    <row r="26" spans="1:12" ht="14.25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v>3025</v>
      </c>
      <c r="H26" s="16">
        <f t="shared" si="2"/>
        <v>93.472499999999997</v>
      </c>
      <c r="I26" s="16">
        <f t="shared" si="3"/>
        <v>97726.716099999991</v>
      </c>
      <c r="J26" s="9"/>
      <c r="K26" s="1"/>
      <c r="L26" s="77"/>
    </row>
    <row r="27" spans="1:12" ht="18" customHeight="1">
      <c r="A27" s="62" t="s">
        <v>11</v>
      </c>
      <c r="B27" s="16">
        <v>83450</v>
      </c>
      <c r="C27" s="16">
        <v>0</v>
      </c>
      <c r="D27" s="16">
        <v>1900</v>
      </c>
      <c r="E27" s="42">
        <f>+(B27-C27-D27)*0.1236</f>
        <v>10079.58</v>
      </c>
      <c r="F27" s="42">
        <f>+(B27-C27-D27+E27)*0.02</f>
        <v>1832.5916</v>
      </c>
      <c r="G27" s="16">
        <v>3025</v>
      </c>
      <c r="H27" s="16">
        <f>+G27*0.0309</f>
        <v>93.472499999999997</v>
      </c>
      <c r="I27" s="16">
        <f>+B27-C27-D27+E27+F27+G27+H27</f>
        <v>96580.644100000005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92800</v>
      </c>
      <c r="C29" s="16">
        <v>1000</v>
      </c>
      <c r="D29" s="16">
        <v>5500</v>
      </c>
      <c r="E29" s="42">
        <f t="shared" ref="E29:E39" si="4">+(B29-C29-D29)*0.1236</f>
        <v>10666.68</v>
      </c>
      <c r="F29" s="42">
        <f t="shared" si="1"/>
        <v>1939.3335999999999</v>
      </c>
      <c r="G29" s="16">
        <v>3025</v>
      </c>
      <c r="H29" s="16">
        <f t="shared" ref="H29:H39" si="5">+G29*0.0309</f>
        <v>93.472499999999997</v>
      </c>
      <c r="I29" s="16">
        <f t="shared" si="3"/>
        <v>102024.48609999999</v>
      </c>
      <c r="J29" s="9"/>
      <c r="K29" s="1"/>
    </row>
    <row r="30" spans="1:12" ht="14.25">
      <c r="A30" s="15" t="s">
        <v>47</v>
      </c>
      <c r="B30" s="16">
        <v>92600</v>
      </c>
      <c r="C30" s="16">
        <v>1000</v>
      </c>
      <c r="D30" s="16">
        <v>6400</v>
      </c>
      <c r="E30" s="42">
        <f t="shared" si="4"/>
        <v>10530.72</v>
      </c>
      <c r="F30" s="42">
        <f t="shared" si="1"/>
        <v>1914.6144000000002</v>
      </c>
      <c r="G30" s="16">
        <v>3025</v>
      </c>
      <c r="H30" s="16">
        <f t="shared" si="5"/>
        <v>93.472499999999997</v>
      </c>
      <c r="I30" s="16">
        <f t="shared" si="3"/>
        <v>100763.80690000001</v>
      </c>
      <c r="J30" s="9"/>
      <c r="K30" s="1"/>
    </row>
    <row r="31" spans="1:12" ht="14.25">
      <c r="A31" s="15" t="s">
        <v>46</v>
      </c>
      <c r="B31" s="16">
        <v>91250</v>
      </c>
      <c r="C31" s="16">
        <v>1000</v>
      </c>
      <c r="D31" s="16">
        <v>5500</v>
      </c>
      <c r="E31" s="42">
        <f t="shared" si="4"/>
        <v>10475.1</v>
      </c>
      <c r="F31" s="42">
        <f t="shared" si="1"/>
        <v>1904.5020000000002</v>
      </c>
      <c r="G31" s="16">
        <v>3025</v>
      </c>
      <c r="H31" s="16">
        <f t="shared" si="5"/>
        <v>93.472499999999997</v>
      </c>
      <c r="I31" s="16">
        <f t="shared" si="3"/>
        <v>100248.0745</v>
      </c>
      <c r="J31" s="9"/>
      <c r="K31" s="1"/>
    </row>
    <row r="32" spans="1:12" ht="14.25">
      <c r="A32" s="15" t="s">
        <v>179</v>
      </c>
      <c r="B32" s="16">
        <v>93350</v>
      </c>
      <c r="C32" s="16">
        <v>1000</v>
      </c>
      <c r="D32" s="16">
        <v>5200</v>
      </c>
      <c r="E32" s="42">
        <f t="shared" si="4"/>
        <v>10771.74</v>
      </c>
      <c r="F32" s="42">
        <f t="shared" si="1"/>
        <v>1958.4348000000002</v>
      </c>
      <c r="G32" s="16">
        <v>3025</v>
      </c>
      <c r="H32" s="16">
        <f t="shared" si="5"/>
        <v>93.472499999999997</v>
      </c>
      <c r="I32" s="16">
        <f t="shared" si="3"/>
        <v>102998.64730000001</v>
      </c>
      <c r="J32" s="9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4"/>
        <v>11105.460000000001</v>
      </c>
      <c r="F33" s="42">
        <f t="shared" si="1"/>
        <v>2019.1092000000001</v>
      </c>
      <c r="G33" s="16">
        <v>3025</v>
      </c>
      <c r="H33" s="16">
        <f t="shared" si="5"/>
        <v>93.472499999999997</v>
      </c>
      <c r="I33" s="16">
        <f t="shared" si="3"/>
        <v>106093.04170000002</v>
      </c>
      <c r="J33" s="9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f>+[1]PP!F18</f>
        <v>5850</v>
      </c>
      <c r="E34" s="42">
        <f t="shared" si="4"/>
        <v>10716.12</v>
      </c>
      <c r="F34" s="42">
        <f t="shared" si="1"/>
        <v>1948.3224</v>
      </c>
      <c r="G34" s="16">
        <v>3025</v>
      </c>
      <c r="H34" s="16">
        <f t="shared" si="5"/>
        <v>93.472499999999997</v>
      </c>
      <c r="I34" s="16">
        <f t="shared" si="3"/>
        <v>102482.9149</v>
      </c>
      <c r="J34" s="9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5900</v>
      </c>
      <c r="E35" s="42">
        <f t="shared" si="4"/>
        <v>10413.299999999999</v>
      </c>
      <c r="F35" s="42">
        <f t="shared" si="1"/>
        <v>1893.2660000000001</v>
      </c>
      <c r="G35" s="16">
        <v>3025</v>
      </c>
      <c r="H35" s="16">
        <f t="shared" si="5"/>
        <v>93.472499999999997</v>
      </c>
      <c r="I35" s="16">
        <f t="shared" si="3"/>
        <v>99675.03850000001</v>
      </c>
      <c r="J35" s="9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5300</v>
      </c>
      <c r="E36" s="42">
        <f t="shared" si="4"/>
        <v>10734.66</v>
      </c>
      <c r="F36" s="42">
        <f t="shared" si="1"/>
        <v>1951.6932000000002</v>
      </c>
      <c r="G36" s="16">
        <v>3025</v>
      </c>
      <c r="H36" s="16">
        <f t="shared" si="5"/>
        <v>93.472499999999997</v>
      </c>
      <c r="I36" s="16">
        <f t="shared" si="3"/>
        <v>102654.8257</v>
      </c>
      <c r="J36" s="9"/>
      <c r="K36" s="1"/>
    </row>
    <row r="37" spans="1:11" ht="14.25">
      <c r="A37" s="15" t="s">
        <v>33</v>
      </c>
      <c r="B37" s="16">
        <v>86250</v>
      </c>
      <c r="C37" s="16">
        <v>0</v>
      </c>
      <c r="D37" s="85">
        <v>0</v>
      </c>
      <c r="E37" s="42">
        <f t="shared" si="4"/>
        <v>10660.5</v>
      </c>
      <c r="F37" s="42">
        <f t="shared" si="1"/>
        <v>1938.21</v>
      </c>
      <c r="G37" s="16">
        <v>3025</v>
      </c>
      <c r="H37" s="16">
        <f t="shared" si="5"/>
        <v>93.472499999999997</v>
      </c>
      <c r="I37" s="16">
        <f t="shared" si="3"/>
        <v>101967.18250000001</v>
      </c>
      <c r="J37" s="9"/>
      <c r="K37" s="1"/>
    </row>
    <row r="38" spans="1:11" ht="14.25">
      <c r="A38" s="15" t="s">
        <v>45</v>
      </c>
      <c r="B38" s="16">
        <v>82250</v>
      </c>
      <c r="C38" s="16">
        <v>0</v>
      </c>
      <c r="D38" s="85">
        <v>0</v>
      </c>
      <c r="E38" s="42">
        <f t="shared" si="4"/>
        <v>10166.1</v>
      </c>
      <c r="F38" s="42">
        <f t="shared" si="1"/>
        <v>1848.3220000000001</v>
      </c>
      <c r="G38" s="16">
        <v>3025</v>
      </c>
      <c r="H38" s="16">
        <f t="shared" si="5"/>
        <v>93.472499999999997</v>
      </c>
      <c r="I38" s="16">
        <f t="shared" si="3"/>
        <v>97382.894500000009</v>
      </c>
      <c r="J38" s="9"/>
      <c r="K38" s="1"/>
    </row>
    <row r="39" spans="1:11" ht="14.25">
      <c r="A39" s="15" t="s">
        <v>74</v>
      </c>
      <c r="B39" s="16">
        <v>80250</v>
      </c>
      <c r="C39" s="16">
        <v>0</v>
      </c>
      <c r="D39" s="85">
        <v>0</v>
      </c>
      <c r="E39" s="42">
        <f t="shared" si="4"/>
        <v>9918.9</v>
      </c>
      <c r="F39" s="42">
        <f t="shared" si="1"/>
        <v>1803.3779999999999</v>
      </c>
      <c r="G39" s="16">
        <v>3025</v>
      </c>
      <c r="H39" s="16">
        <f t="shared" si="5"/>
        <v>93.472499999999997</v>
      </c>
      <c r="I39" s="16">
        <f t="shared" si="3"/>
        <v>95090.750499999995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6750</v>
      </c>
      <c r="E41" s="42">
        <f t="shared" ref="E41:E49" si="6">+(B41-C41-D41)*0.1236</f>
        <v>11105.460000000001</v>
      </c>
      <c r="F41" s="42">
        <f t="shared" si="1"/>
        <v>2019.1092000000001</v>
      </c>
      <c r="G41" s="16">
        <v>3025</v>
      </c>
      <c r="H41" s="16">
        <f t="shared" ref="H41:H49" si="7">+G41*0.0309</f>
        <v>93.472499999999997</v>
      </c>
      <c r="I41" s="16">
        <f t="shared" si="3"/>
        <v>106093.04170000002</v>
      </c>
      <c r="J41" s="9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6300</v>
      </c>
      <c r="E42" s="42">
        <f t="shared" si="6"/>
        <v>10876.8</v>
      </c>
      <c r="F42" s="42">
        <f t="shared" si="1"/>
        <v>1977.5360000000001</v>
      </c>
      <c r="G42" s="16">
        <v>3025</v>
      </c>
      <c r="H42" s="16">
        <f t="shared" si="7"/>
        <v>93.472499999999997</v>
      </c>
      <c r="I42" s="16">
        <f t="shared" si="3"/>
        <v>103972.80850000001</v>
      </c>
      <c r="J42" s="9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f>+[1]PP!P18</f>
        <v>6000</v>
      </c>
      <c r="E43" s="42">
        <f t="shared" si="6"/>
        <v>11000.4</v>
      </c>
      <c r="F43" s="42">
        <f t="shared" si="1"/>
        <v>2000.008</v>
      </c>
      <c r="G43" s="16">
        <v>3025</v>
      </c>
      <c r="H43" s="16">
        <f t="shared" si="7"/>
        <v>93.472499999999997</v>
      </c>
      <c r="I43" s="16">
        <f t="shared" si="3"/>
        <v>105118.8805</v>
      </c>
      <c r="J43" s="9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6500</v>
      </c>
      <c r="E44" s="42">
        <f t="shared" si="6"/>
        <v>10703.76</v>
      </c>
      <c r="F44" s="42">
        <f t="shared" si="1"/>
        <v>1946.0752</v>
      </c>
      <c r="G44" s="16">
        <v>3025</v>
      </c>
      <c r="H44" s="16">
        <f t="shared" si="7"/>
        <v>93.472499999999997</v>
      </c>
      <c r="I44" s="16">
        <f t="shared" si="3"/>
        <v>102368.3077</v>
      </c>
      <c r="J44" s="9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6450</v>
      </c>
      <c r="E45" s="42">
        <f t="shared" si="6"/>
        <v>10703.76</v>
      </c>
      <c r="F45" s="42">
        <f t="shared" si="1"/>
        <v>1946.0752</v>
      </c>
      <c r="G45" s="16">
        <v>3025</v>
      </c>
      <c r="H45" s="16">
        <f t="shared" si="7"/>
        <v>93.472499999999997</v>
      </c>
      <c r="I45" s="16">
        <f t="shared" si="3"/>
        <v>102368.3077</v>
      </c>
      <c r="J45" s="9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6500</v>
      </c>
      <c r="E46" s="42">
        <f t="shared" si="6"/>
        <v>10635.78</v>
      </c>
      <c r="F46" s="42">
        <f t="shared" si="1"/>
        <v>1933.7156</v>
      </c>
      <c r="G46" s="16">
        <v>3025</v>
      </c>
      <c r="H46" s="16">
        <f t="shared" si="7"/>
        <v>93.472499999999997</v>
      </c>
      <c r="I46" s="16">
        <f t="shared" si="3"/>
        <v>101737.9681</v>
      </c>
      <c r="J46" s="9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5650</v>
      </c>
      <c r="E47" s="42">
        <f t="shared" si="6"/>
        <v>10907.7</v>
      </c>
      <c r="F47" s="42">
        <f t="shared" si="1"/>
        <v>1983.154</v>
      </c>
      <c r="G47" s="16">
        <v>3025</v>
      </c>
      <c r="H47" s="16">
        <f t="shared" si="7"/>
        <v>93.472499999999997</v>
      </c>
      <c r="I47" s="16">
        <f t="shared" si="3"/>
        <v>104259.3265</v>
      </c>
      <c r="J47" s="9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+[1]PP!L18</f>
        <v>2900</v>
      </c>
      <c r="E48" s="42">
        <f t="shared" si="6"/>
        <v>11433</v>
      </c>
      <c r="F48" s="42">
        <f t="shared" si="1"/>
        <v>2078.66</v>
      </c>
      <c r="G48" s="16">
        <v>3025</v>
      </c>
      <c r="H48" s="16">
        <f t="shared" si="7"/>
        <v>93.472499999999997</v>
      </c>
      <c r="I48" s="16">
        <f t="shared" si="3"/>
        <v>109130.13250000001</v>
      </c>
      <c r="J48" s="9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v>6450</v>
      </c>
      <c r="E49" s="42">
        <f t="shared" si="6"/>
        <v>10895.34</v>
      </c>
      <c r="F49" s="42">
        <f t="shared" si="1"/>
        <v>1980.9068</v>
      </c>
      <c r="G49" s="16">
        <v>3025</v>
      </c>
      <c r="H49" s="16">
        <f t="shared" si="7"/>
        <v>93.472499999999997</v>
      </c>
      <c r="I49" s="16">
        <f t="shared" si="3"/>
        <v>104144.7193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6950</v>
      </c>
      <c r="E51" s="42">
        <f t="shared" ref="E51:E58" si="8">+(B51-C51-D51)*0.1236</f>
        <v>10382.4</v>
      </c>
      <c r="F51" s="42">
        <f t="shared" si="1"/>
        <v>1887.6479999999999</v>
      </c>
      <c r="G51" s="16">
        <v>3025</v>
      </c>
      <c r="H51" s="16">
        <f t="shared" ref="H51:H58" si="9">+G51*0.0309</f>
        <v>93.472499999999997</v>
      </c>
      <c r="I51" s="16">
        <f t="shared" si="3"/>
        <v>99388.520499999999</v>
      </c>
      <c r="J51" s="9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6950</v>
      </c>
      <c r="E52" s="42">
        <f t="shared" si="8"/>
        <v>10314.42</v>
      </c>
      <c r="F52" s="42">
        <f t="shared" si="1"/>
        <v>1875.2883999999999</v>
      </c>
      <c r="G52" s="16">
        <v>3025</v>
      </c>
      <c r="H52" s="16">
        <f t="shared" si="9"/>
        <v>93.472499999999997</v>
      </c>
      <c r="I52" s="16">
        <f t="shared" si="3"/>
        <v>98758.180900000007</v>
      </c>
      <c r="J52" s="9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6950</v>
      </c>
      <c r="E53" s="42">
        <f t="shared" si="8"/>
        <v>10314.42</v>
      </c>
      <c r="F53" s="42">
        <f t="shared" si="1"/>
        <v>1875.2883999999999</v>
      </c>
      <c r="G53" s="16">
        <v>3025</v>
      </c>
      <c r="H53" s="16">
        <f t="shared" si="9"/>
        <v>93.472499999999997</v>
      </c>
      <c r="I53" s="16">
        <f t="shared" si="3"/>
        <v>98758.180900000007</v>
      </c>
      <c r="J53" s="9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5800</v>
      </c>
      <c r="E54" s="42">
        <f t="shared" si="8"/>
        <v>10561.62</v>
      </c>
      <c r="F54" s="42">
        <f t="shared" si="1"/>
        <v>1920.2323999999999</v>
      </c>
      <c r="G54" s="16">
        <v>3025</v>
      </c>
      <c r="H54" s="16">
        <f t="shared" si="9"/>
        <v>93.472499999999997</v>
      </c>
      <c r="I54" s="16">
        <f t="shared" si="3"/>
        <v>101050.32489999999</v>
      </c>
      <c r="J54" s="9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5800</v>
      </c>
      <c r="E55" s="42">
        <f t="shared" si="8"/>
        <v>10747.02</v>
      </c>
      <c r="F55" s="42">
        <f t="shared" si="1"/>
        <v>1953.9404000000002</v>
      </c>
      <c r="G55" s="16">
        <v>3025</v>
      </c>
      <c r="H55" s="16">
        <f t="shared" si="9"/>
        <v>93.472499999999997</v>
      </c>
      <c r="I55" s="16">
        <f t="shared" si="3"/>
        <v>102769.43290000001</v>
      </c>
      <c r="J55" s="9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6250</v>
      </c>
      <c r="E56" s="42">
        <f t="shared" si="8"/>
        <v>10654.32</v>
      </c>
      <c r="F56" s="42">
        <f t="shared" si="1"/>
        <v>1937.0864000000001</v>
      </c>
      <c r="G56" s="16">
        <v>3025</v>
      </c>
      <c r="H56" s="16">
        <f t="shared" si="9"/>
        <v>93.472499999999997</v>
      </c>
      <c r="I56" s="16">
        <f t="shared" si="3"/>
        <v>101909.87890000001</v>
      </c>
      <c r="J56" s="9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6250</v>
      </c>
      <c r="E57" s="42">
        <f>+(B57-C57-D57)*0.1236</f>
        <v>10592.52</v>
      </c>
      <c r="F57" s="42">
        <f t="shared" si="1"/>
        <v>1925.8504</v>
      </c>
      <c r="G57" s="16">
        <v>3025</v>
      </c>
      <c r="H57" s="16">
        <f>+G57*0.0309</f>
        <v>93.472499999999997</v>
      </c>
      <c r="I57" s="16">
        <f t="shared" si="3"/>
        <v>101336.8429</v>
      </c>
      <c r="J57" s="9"/>
      <c r="K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8"/>
        <v>10530.72</v>
      </c>
      <c r="F58" s="42">
        <f t="shared" si="1"/>
        <v>1914.6144000000002</v>
      </c>
      <c r="G58" s="16">
        <v>3025</v>
      </c>
      <c r="H58" s="16">
        <f t="shared" si="9"/>
        <v>93.472499999999997</v>
      </c>
      <c r="I58" s="16">
        <f t="shared" si="3"/>
        <v>100763.80690000001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12">
    <mergeCell ref="A7:I7"/>
    <mergeCell ref="H28:J28"/>
    <mergeCell ref="H60:I60"/>
    <mergeCell ref="H61:I61"/>
    <mergeCell ref="G62:I62"/>
    <mergeCell ref="G63:I63"/>
    <mergeCell ref="A1:J1"/>
    <mergeCell ref="A2:J2"/>
    <mergeCell ref="A3:J3"/>
    <mergeCell ref="A4:J4"/>
    <mergeCell ref="A5:I5"/>
    <mergeCell ref="A6:I6"/>
  </mergeCells>
  <hyperlinks>
    <hyperlink ref="E9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L78"/>
  <sheetViews>
    <sheetView workbookViewId="0">
      <selection sqref="A1:J78"/>
    </sheetView>
  </sheetViews>
  <sheetFormatPr defaultRowHeight="12.75"/>
  <cols>
    <col min="1" max="1" width="24.42578125" customWidth="1"/>
    <col min="2" max="2" width="13" customWidth="1"/>
    <col min="3" max="3" width="11.140625" customWidth="1"/>
    <col min="4" max="4" width="11.5703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107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16">
        <v>5150</v>
      </c>
      <c r="E10" s="42">
        <f>+(B10-C10-D10)*0.1236</f>
        <v>10308.24</v>
      </c>
      <c r="F10" s="42">
        <f>+(B10-C10-D10+E10)*0.02</f>
        <v>1874.1648000000002</v>
      </c>
      <c r="G10" s="16">
        <f>+B10-C10-D10+E10+F10</f>
        <v>95582.404800000004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16">
        <v>5150</v>
      </c>
      <c r="E11" s="42">
        <f t="shared" ref="E11:E27" si="0">+(B11-C11-D11)*0.1236</f>
        <v>10493.64</v>
      </c>
      <c r="F11" s="42">
        <f t="shared" ref="F11:F58" si="1">+(B11-C11-D11+E11)*0.02</f>
        <v>1907.8728000000001</v>
      </c>
      <c r="G11" s="16">
        <f t="shared" ref="G11:G27" si="2">+B11-C11-D11+E11+F11</f>
        <v>97301.512799999997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16">
        <v>5150</v>
      </c>
      <c r="E12" s="42">
        <f t="shared" si="0"/>
        <v>10246.44</v>
      </c>
      <c r="F12" s="42">
        <f t="shared" si="1"/>
        <v>1862.9288000000001</v>
      </c>
      <c r="G12" s="16">
        <f t="shared" si="2"/>
        <v>95009.368799999997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16">
        <v>5200</v>
      </c>
      <c r="E13" s="42">
        <f t="shared" si="0"/>
        <v>10172.280000000001</v>
      </c>
      <c r="F13" s="42">
        <f t="shared" si="1"/>
        <v>1849.4456</v>
      </c>
      <c r="G13" s="16">
        <f t="shared" si="2"/>
        <v>94321.725600000005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16">
        <v>5200</v>
      </c>
      <c r="E14" s="42">
        <f t="shared" si="0"/>
        <v>10357.68</v>
      </c>
      <c r="F14" s="42">
        <f t="shared" si="1"/>
        <v>1883.1535999999999</v>
      </c>
      <c r="G14" s="16">
        <f t="shared" si="2"/>
        <v>96040.833599999998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16">
        <v>5200</v>
      </c>
      <c r="E15" s="42">
        <f t="shared" si="0"/>
        <v>10234.08</v>
      </c>
      <c r="F15" s="42">
        <f t="shared" si="1"/>
        <v>1860.6816000000001</v>
      </c>
      <c r="G15" s="16">
        <f t="shared" si="2"/>
        <v>94894.761599999998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16">
        <v>5400</v>
      </c>
      <c r="E16" s="42">
        <f t="shared" si="0"/>
        <v>10543.08</v>
      </c>
      <c r="F16" s="42">
        <f t="shared" si="1"/>
        <v>1916.8616000000002</v>
      </c>
      <c r="G16" s="16">
        <f t="shared" si="2"/>
        <v>97759.941600000006</v>
      </c>
      <c r="H16" s="33"/>
      <c r="I16" s="33"/>
      <c r="J16" s="32"/>
    </row>
    <row r="17" spans="1:12" ht="14.25">
      <c r="A17" s="62" t="s">
        <v>30</v>
      </c>
      <c r="B17" s="16">
        <v>90450</v>
      </c>
      <c r="C17" s="16">
        <v>1000</v>
      </c>
      <c r="D17" s="16">
        <v>5400</v>
      </c>
      <c r="E17" s="42">
        <f t="shared" si="0"/>
        <v>10388.58</v>
      </c>
      <c r="F17" s="42">
        <f t="shared" si="1"/>
        <v>1888.7716</v>
      </c>
      <c r="G17" s="16">
        <f t="shared" si="2"/>
        <v>96327.351599999995</v>
      </c>
      <c r="H17" s="33" t="s">
        <v>57</v>
      </c>
      <c r="I17" s="32">
        <v>2979</v>
      </c>
      <c r="J17" s="16">
        <f>+I17*0.0309</f>
        <v>92.051100000000005</v>
      </c>
    </row>
    <row r="18" spans="1:12" ht="14.25">
      <c r="A18" s="62" t="s">
        <v>161</v>
      </c>
      <c r="B18" s="16">
        <v>91350</v>
      </c>
      <c r="C18" s="16">
        <v>1000</v>
      </c>
      <c r="D18" s="16">
        <v>5000</v>
      </c>
      <c r="E18" s="42">
        <f t="shared" si="0"/>
        <v>10549.26</v>
      </c>
      <c r="F18" s="42">
        <f t="shared" si="1"/>
        <v>1917.9851999999998</v>
      </c>
      <c r="G18" s="16">
        <f t="shared" si="2"/>
        <v>97817.24519999999</v>
      </c>
      <c r="H18" s="33" t="s">
        <v>58</v>
      </c>
      <c r="I18" s="32">
        <v>3082</v>
      </c>
      <c r="J18" s="16">
        <f>+I18*0.0309</f>
        <v>95.233800000000002</v>
      </c>
    </row>
    <row r="19" spans="1:12" ht="14.25">
      <c r="A19" s="62" t="s">
        <v>208</v>
      </c>
      <c r="B19" s="16">
        <v>88050</v>
      </c>
      <c r="C19" s="16">
        <v>1000</v>
      </c>
      <c r="D19" s="16">
        <v>5000</v>
      </c>
      <c r="E19" s="42">
        <f t="shared" si="0"/>
        <v>10141.380000000001</v>
      </c>
      <c r="F19" s="42">
        <f t="shared" si="1"/>
        <v>1843.8276000000001</v>
      </c>
      <c r="G19" s="16">
        <f t="shared" si="2"/>
        <v>94035.207600000009</v>
      </c>
      <c r="H19" s="33" t="s">
        <v>62</v>
      </c>
      <c r="I19" s="32">
        <v>3045</v>
      </c>
      <c r="J19" s="16">
        <f>+I19*0.0309</f>
        <v>94.090500000000006</v>
      </c>
    </row>
    <row r="20" spans="1:12" ht="14.25">
      <c r="A20" s="62" t="s">
        <v>155</v>
      </c>
      <c r="B20" s="16">
        <v>90350</v>
      </c>
      <c r="C20" s="16">
        <v>1000</v>
      </c>
      <c r="D20" s="16">
        <v>5800</v>
      </c>
      <c r="E20" s="42">
        <f t="shared" si="0"/>
        <v>10326.780000000001</v>
      </c>
      <c r="F20" s="42">
        <f t="shared" si="1"/>
        <v>1877.5355999999999</v>
      </c>
      <c r="G20" s="16">
        <f t="shared" si="2"/>
        <v>95754.315600000002</v>
      </c>
      <c r="H20" s="33" t="s">
        <v>59</v>
      </c>
      <c r="I20" s="35">
        <v>3099</v>
      </c>
      <c r="J20" s="16">
        <f>+I20*0.0309</f>
        <v>95.759100000000004</v>
      </c>
    </row>
    <row r="21" spans="1:12" ht="14.25">
      <c r="A21" s="62" t="s">
        <v>156</v>
      </c>
      <c r="B21" s="16">
        <v>93750</v>
      </c>
      <c r="C21" s="16">
        <v>1000</v>
      </c>
      <c r="D21" s="16">
        <v>5900</v>
      </c>
      <c r="E21" s="42">
        <f t="shared" si="0"/>
        <v>10734.66</v>
      </c>
      <c r="F21" s="42">
        <f t="shared" si="1"/>
        <v>1951.6932000000002</v>
      </c>
      <c r="G21" s="16">
        <f t="shared" si="2"/>
        <v>99536.353199999998</v>
      </c>
      <c r="H21" s="33"/>
      <c r="I21" s="35"/>
      <c r="J21" s="16"/>
    </row>
    <row r="22" spans="1:12" ht="14.25">
      <c r="A22" s="62" t="s">
        <v>130</v>
      </c>
      <c r="B22" s="17">
        <v>88400</v>
      </c>
      <c r="C22" s="16">
        <v>1000</v>
      </c>
      <c r="D22" s="16">
        <v>4850</v>
      </c>
      <c r="E22" s="42">
        <f t="shared" si="0"/>
        <v>10203.18</v>
      </c>
      <c r="F22" s="42">
        <f t="shared" si="1"/>
        <v>1855.0636</v>
      </c>
      <c r="G22" s="16">
        <f t="shared" si="2"/>
        <v>94608.243599999987</v>
      </c>
      <c r="H22" s="33" t="s">
        <v>73</v>
      </c>
      <c r="I22" s="32">
        <v>3036</v>
      </c>
      <c r="J22" s="16">
        <f>+I22*0.0309</f>
        <v>93.812399999999997</v>
      </c>
    </row>
    <row r="23" spans="1:12" ht="14.25">
      <c r="A23" s="62" t="s">
        <v>95</v>
      </c>
      <c r="B23" s="16">
        <v>88950</v>
      </c>
      <c r="C23" s="16">
        <v>1000</v>
      </c>
      <c r="D23" s="16">
        <v>4950</v>
      </c>
      <c r="E23" s="42">
        <f t="shared" si="0"/>
        <v>10258.799999999999</v>
      </c>
      <c r="F23" s="42">
        <f t="shared" si="1"/>
        <v>1865.1760000000002</v>
      </c>
      <c r="G23" s="16">
        <f t="shared" si="2"/>
        <v>95123.97600000001</v>
      </c>
      <c r="H23" s="33" t="s">
        <v>83</v>
      </c>
      <c r="I23" s="32">
        <v>2934</v>
      </c>
      <c r="J23" s="16">
        <f>+I23*0.0309</f>
        <v>90.660600000000002</v>
      </c>
    </row>
    <row r="24" spans="1:12" ht="14.25">
      <c r="A24" s="62" t="s">
        <v>157</v>
      </c>
      <c r="B24" s="16">
        <v>95200</v>
      </c>
      <c r="C24" s="16">
        <v>1000</v>
      </c>
      <c r="D24" s="16">
        <v>6050</v>
      </c>
      <c r="E24" s="42">
        <f t="shared" si="0"/>
        <v>10895.34</v>
      </c>
      <c r="F24" s="42">
        <f t="shared" si="1"/>
        <v>1980.9068</v>
      </c>
      <c r="G24" s="16">
        <f t="shared" si="2"/>
        <v>101026.24679999999</v>
      </c>
      <c r="H24" s="33" t="s">
        <v>84</v>
      </c>
      <c r="I24" s="32">
        <v>2998</v>
      </c>
      <c r="J24" s="16">
        <f>+I24*0.0309</f>
        <v>92.638199999999998</v>
      </c>
    </row>
    <row r="25" spans="1:12" ht="14.25">
      <c r="A25" s="62" t="s">
        <v>183</v>
      </c>
      <c r="B25" s="16">
        <v>92250</v>
      </c>
      <c r="C25" s="16">
        <v>1000</v>
      </c>
      <c r="D25" s="16">
        <v>5900</v>
      </c>
      <c r="E25" s="42">
        <f t="shared" si="0"/>
        <v>10549.26</v>
      </c>
      <c r="F25" s="42">
        <f t="shared" si="1"/>
        <v>1917.9851999999998</v>
      </c>
      <c r="G25" s="16">
        <f t="shared" si="2"/>
        <v>97817.24519999999</v>
      </c>
      <c r="H25" s="33"/>
      <c r="I25" s="66"/>
      <c r="J25" s="16"/>
    </row>
    <row r="26" spans="1:12" ht="13.5" customHeight="1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2" ht="14.25">
      <c r="A27" s="62" t="s">
        <v>11</v>
      </c>
      <c r="B27" s="16">
        <v>83450</v>
      </c>
      <c r="C27" s="16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  <c r="L27" t="s">
        <v>167</v>
      </c>
    </row>
    <row r="28" spans="1:12" ht="15">
      <c r="A28" s="38" t="s">
        <v>12</v>
      </c>
      <c r="B28" s="16"/>
      <c r="C28" s="16"/>
      <c r="D28" s="9"/>
      <c r="E28" s="9"/>
      <c r="F28" s="9"/>
      <c r="G28" s="9"/>
      <c r="H28" s="33"/>
      <c r="I28" s="33"/>
      <c r="J28" s="32"/>
    </row>
    <row r="29" spans="1:12" ht="18" customHeight="1">
      <c r="A29" s="15" t="s">
        <v>29</v>
      </c>
      <c r="B29" s="16">
        <v>92800</v>
      </c>
      <c r="C29" s="16">
        <v>1000</v>
      </c>
      <c r="D29" s="16">
        <v>5200</v>
      </c>
      <c r="E29" s="42">
        <f t="shared" ref="E29:E39" si="3">+(B29-C29-D29)*0.1236</f>
        <v>10703.76</v>
      </c>
      <c r="F29" s="42">
        <f t="shared" si="1"/>
        <v>1946.0752</v>
      </c>
      <c r="G29" s="16">
        <f t="shared" ref="G29:G39" si="4">+B29-C29-D29+E29+F29</f>
        <v>99249.835200000001</v>
      </c>
      <c r="H29" s="37" t="s">
        <v>35</v>
      </c>
      <c r="I29" s="1"/>
    </row>
    <row r="30" spans="1:12" ht="14.25">
      <c r="A30" s="15" t="s">
        <v>47</v>
      </c>
      <c r="B30" s="16">
        <v>92600</v>
      </c>
      <c r="C30" s="16">
        <v>1000</v>
      </c>
      <c r="D30" s="16">
        <v>6200</v>
      </c>
      <c r="E30" s="42">
        <f t="shared" si="3"/>
        <v>10555.44</v>
      </c>
      <c r="F30" s="42">
        <f t="shared" si="1"/>
        <v>1919.1088</v>
      </c>
      <c r="G30" s="16">
        <f t="shared" si="4"/>
        <v>97874.548800000004</v>
      </c>
      <c r="H30" s="19"/>
      <c r="I30" s="1"/>
      <c r="J30" s="1"/>
    </row>
    <row r="31" spans="1:12" ht="14.25">
      <c r="A31" s="15" t="s">
        <v>46</v>
      </c>
      <c r="B31" s="16">
        <v>91250</v>
      </c>
      <c r="C31" s="16">
        <v>1000</v>
      </c>
      <c r="D31" s="16">
        <v>5550</v>
      </c>
      <c r="E31" s="42">
        <f t="shared" si="3"/>
        <v>10468.92</v>
      </c>
      <c r="F31" s="42">
        <f t="shared" si="1"/>
        <v>1903.3784000000001</v>
      </c>
      <c r="G31" s="16">
        <f t="shared" si="4"/>
        <v>97072.2984</v>
      </c>
      <c r="H31" s="19"/>
      <c r="I31" s="1"/>
      <c r="J31" s="7"/>
    </row>
    <row r="32" spans="1:12" ht="14.25">
      <c r="A32" s="15" t="s">
        <v>179</v>
      </c>
      <c r="B32" s="16">
        <v>93350</v>
      </c>
      <c r="C32" s="16">
        <v>1000</v>
      </c>
      <c r="D32" s="16">
        <v>4550</v>
      </c>
      <c r="E32" s="42">
        <f t="shared" si="3"/>
        <v>10852.08</v>
      </c>
      <c r="F32" s="42">
        <f t="shared" si="1"/>
        <v>1973.0416</v>
      </c>
      <c r="G32" s="16">
        <f t="shared" si="4"/>
        <v>100625.1216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3"/>
        <v>11105.460000000001</v>
      </c>
      <c r="F33" s="42">
        <f t="shared" si="1"/>
        <v>2019.1092000000001</v>
      </c>
      <c r="G33" s="16">
        <f t="shared" si="4"/>
        <v>102974.56920000001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4650</v>
      </c>
      <c r="E34" s="42">
        <f t="shared" si="3"/>
        <v>10864.44</v>
      </c>
      <c r="F34" s="42">
        <f t="shared" si="1"/>
        <v>1975.2888</v>
      </c>
      <c r="G34" s="16">
        <f t="shared" si="4"/>
        <v>100739.7288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5800</v>
      </c>
      <c r="E35" s="42">
        <f t="shared" si="3"/>
        <v>10425.66</v>
      </c>
      <c r="F35" s="42">
        <f t="shared" si="1"/>
        <v>1895.5132000000001</v>
      </c>
      <c r="G35" s="16">
        <f t="shared" si="4"/>
        <v>96671.173200000005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4750</v>
      </c>
      <c r="E36" s="42">
        <f t="shared" si="3"/>
        <v>10802.64</v>
      </c>
      <c r="F36" s="42">
        <f t="shared" si="1"/>
        <v>1964.0527999999999</v>
      </c>
      <c r="G36" s="16">
        <f t="shared" si="4"/>
        <v>100166.6928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16">
        <v>0</v>
      </c>
      <c r="D37" s="16">
        <f>+[1]PP!U15</f>
        <v>0</v>
      </c>
      <c r="E37" s="42">
        <f t="shared" si="3"/>
        <v>10660.5</v>
      </c>
      <c r="F37" s="42">
        <f t="shared" si="1"/>
        <v>1938.21</v>
      </c>
      <c r="G37" s="16">
        <f t="shared" si="4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16">
        <v>0</v>
      </c>
      <c r="D38" s="16">
        <f>+[1]PP!V15</f>
        <v>0</v>
      </c>
      <c r="E38" s="42">
        <f t="shared" si="3"/>
        <v>10166.1</v>
      </c>
      <c r="F38" s="42">
        <f t="shared" si="1"/>
        <v>1848.3220000000001</v>
      </c>
      <c r="G38" s="16">
        <f t="shared" si="4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16">
        <v>0</v>
      </c>
      <c r="D39" s="16">
        <f>+[1]PP!W15</f>
        <v>0</v>
      </c>
      <c r="E39" s="42">
        <f t="shared" si="3"/>
        <v>9918.9</v>
      </c>
      <c r="F39" s="42">
        <f t="shared" si="1"/>
        <v>1803.3779999999999</v>
      </c>
      <c r="G39" s="16">
        <f t="shared" si="4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5500</v>
      </c>
      <c r="E41" s="42">
        <f t="shared" ref="E41:E49" si="5">+(B41-C41-D41)*0.1236</f>
        <v>11259.960000000001</v>
      </c>
      <c r="F41" s="42">
        <f t="shared" si="1"/>
        <v>2047.1992000000002</v>
      </c>
      <c r="G41" s="16">
        <f t="shared" ref="G41:G49" si="6">+B41-C41-D41+E41+F41</f>
        <v>104407.15920000001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5100</v>
      </c>
      <c r="E42" s="42">
        <f t="shared" si="5"/>
        <v>11025.12</v>
      </c>
      <c r="F42" s="42">
        <f t="shared" si="1"/>
        <v>2004.5023999999999</v>
      </c>
      <c r="G42" s="16">
        <f t="shared" si="6"/>
        <v>102229.62239999999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f>+[1]PP!P15</f>
        <v>5200</v>
      </c>
      <c r="E43" s="42">
        <f t="shared" si="5"/>
        <v>11099.28</v>
      </c>
      <c r="F43" s="42">
        <f t="shared" si="1"/>
        <v>2017.9856</v>
      </c>
      <c r="G43" s="16">
        <f t="shared" si="6"/>
        <v>102917.2656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5000</v>
      </c>
      <c r="E44" s="42">
        <f t="shared" si="5"/>
        <v>10889.16</v>
      </c>
      <c r="F44" s="42">
        <f t="shared" si="1"/>
        <v>1979.7832000000001</v>
      </c>
      <c r="G44" s="16">
        <f t="shared" si="6"/>
        <v>100968.94320000001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5200</v>
      </c>
      <c r="E45" s="42">
        <f t="shared" si="5"/>
        <v>10858.26</v>
      </c>
      <c r="F45" s="42">
        <f t="shared" si="1"/>
        <v>1974.1651999999999</v>
      </c>
      <c r="G45" s="16">
        <f t="shared" si="6"/>
        <v>100682.4252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5250</v>
      </c>
      <c r="E46" s="42">
        <f t="shared" si="5"/>
        <v>10790.28</v>
      </c>
      <c r="F46" s="42">
        <f t="shared" si="1"/>
        <v>1961.8055999999999</v>
      </c>
      <c r="G46" s="16">
        <f t="shared" si="6"/>
        <v>100052.08560000001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5200</v>
      </c>
      <c r="E47" s="42">
        <f t="shared" si="5"/>
        <v>10963.32</v>
      </c>
      <c r="F47" s="42">
        <f t="shared" si="1"/>
        <v>1993.2664000000002</v>
      </c>
      <c r="G47" s="16">
        <f t="shared" si="6"/>
        <v>101656.5864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f>+[1]PP!L15</f>
        <v>2200</v>
      </c>
      <c r="E48" s="42">
        <f t="shared" si="5"/>
        <v>11519.52</v>
      </c>
      <c r="F48" s="42">
        <f t="shared" si="1"/>
        <v>2094.3904000000002</v>
      </c>
      <c r="G48" s="16">
        <f t="shared" si="6"/>
        <v>106813.91040000001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+[1]PP!K15</f>
        <v>5000</v>
      </c>
      <c r="E49" s="42">
        <f t="shared" si="5"/>
        <v>11074.56</v>
      </c>
      <c r="F49" s="42">
        <f t="shared" si="1"/>
        <v>2013.4911999999999</v>
      </c>
      <c r="G49" s="16">
        <f t="shared" si="6"/>
        <v>102688.0512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6450</v>
      </c>
      <c r="E51" s="42">
        <f t="shared" ref="E51:E58" si="7">+(B51-C51-D51)*0.1236</f>
        <v>10444.200000000001</v>
      </c>
      <c r="F51" s="42">
        <f t="shared" si="1"/>
        <v>1898.884</v>
      </c>
      <c r="G51" s="16">
        <f t="shared" ref="G51:G58" si="8">+B51-C51-D51+E51+F51</f>
        <v>96843.084000000003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6450</v>
      </c>
      <c r="E52" s="42">
        <f t="shared" si="7"/>
        <v>10376.219999999999</v>
      </c>
      <c r="F52" s="42">
        <f t="shared" si="1"/>
        <v>1886.5244</v>
      </c>
      <c r="G52" s="16">
        <f t="shared" si="8"/>
        <v>96212.744399999996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6450</v>
      </c>
      <c r="E53" s="42">
        <f t="shared" si="7"/>
        <v>10376.219999999999</v>
      </c>
      <c r="F53" s="42">
        <f t="shared" si="1"/>
        <v>1886.5244</v>
      </c>
      <c r="G53" s="16">
        <f t="shared" si="8"/>
        <v>96212.744399999996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5250</v>
      </c>
      <c r="E54" s="42">
        <f t="shared" si="7"/>
        <v>10629.6</v>
      </c>
      <c r="F54" s="42">
        <f t="shared" si="1"/>
        <v>1932.5920000000001</v>
      </c>
      <c r="G54" s="16">
        <f t="shared" si="8"/>
        <v>98562.19200000001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5250</v>
      </c>
      <c r="E55" s="42">
        <f t="shared" si="7"/>
        <v>10815</v>
      </c>
      <c r="F55" s="42">
        <f t="shared" si="1"/>
        <v>1966.3</v>
      </c>
      <c r="G55" s="16">
        <f t="shared" si="8"/>
        <v>100281.3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5750</v>
      </c>
      <c r="E56" s="42">
        <f t="shared" si="7"/>
        <v>10716.12</v>
      </c>
      <c r="F56" s="42">
        <f t="shared" si="1"/>
        <v>1948.3224</v>
      </c>
      <c r="G56" s="16">
        <f t="shared" si="8"/>
        <v>99364.4424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5750</v>
      </c>
      <c r="E57" s="42">
        <f>+(B57-C57-D57)*0.1236</f>
        <v>10654.32</v>
      </c>
      <c r="F57" s="42">
        <f t="shared" si="1"/>
        <v>1937.0864000000001</v>
      </c>
      <c r="G57" s="16">
        <f t="shared" si="8"/>
        <v>98791.406400000007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7"/>
        <v>10530.72</v>
      </c>
      <c r="F58" s="42">
        <f t="shared" si="1"/>
        <v>1914.6144000000002</v>
      </c>
      <c r="G58" s="16">
        <f t="shared" si="8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H60:I60"/>
    <mergeCell ref="H61:I61"/>
    <mergeCell ref="G62:I62"/>
    <mergeCell ref="G63:I63"/>
    <mergeCell ref="I8:J8"/>
    <mergeCell ref="A4:J4"/>
    <mergeCell ref="A1:J1"/>
    <mergeCell ref="A2:J2"/>
    <mergeCell ref="A3:J3"/>
    <mergeCell ref="A6:J6"/>
    <mergeCell ref="A7:J7"/>
  </mergeCells>
  <phoneticPr fontId="0" type="noConversion"/>
  <hyperlinks>
    <hyperlink ref="E9" r:id="rId1" display="E.D.@ 14.42%"/>
  </hyperlinks>
  <pageMargins left="0.51" right="0" top="0.22" bottom="0" header="0" footer="0"/>
  <pageSetup scale="7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K78"/>
  <sheetViews>
    <sheetView topLeftCell="A53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1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1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108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7" t="s">
        <v>174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16">
        <v>5600</v>
      </c>
      <c r="E10" s="42">
        <f>+(B10-C10-D10)*0.1236</f>
        <v>10252.620000000001</v>
      </c>
      <c r="F10" s="42">
        <f>+(B10-C10-D10+E10)*0.02</f>
        <v>1864.0524</v>
      </c>
      <c r="G10" s="16">
        <f>+B10-C10-D10+E10+F10</f>
        <v>95066.672399999996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16">
        <v>5600</v>
      </c>
      <c r="E11" s="42">
        <f t="shared" ref="E11:E27" si="0">+(B11-C11-D11)*0.1236</f>
        <v>10438.02</v>
      </c>
      <c r="F11" s="42">
        <f t="shared" ref="F11:F58" si="1">+(B11-C11-D11+E11)*0.02</f>
        <v>1897.7604000000001</v>
      </c>
      <c r="G11" s="16">
        <f t="shared" ref="G11:G27" si="2">+B11-C11-D11+E11+F11</f>
        <v>96785.780400000003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16">
        <v>5600</v>
      </c>
      <c r="E12" s="42">
        <f t="shared" si="0"/>
        <v>10190.82</v>
      </c>
      <c r="F12" s="42">
        <f t="shared" si="1"/>
        <v>1852.8164000000002</v>
      </c>
      <c r="G12" s="16">
        <f t="shared" si="2"/>
        <v>94493.636400000003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16">
        <v>5850</v>
      </c>
      <c r="E13" s="42">
        <f t="shared" si="0"/>
        <v>10091.94</v>
      </c>
      <c r="F13" s="42">
        <f t="shared" si="1"/>
        <v>1834.8388</v>
      </c>
      <c r="G13" s="16">
        <f t="shared" si="2"/>
        <v>93576.7788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16">
        <v>5850</v>
      </c>
      <c r="E14" s="42">
        <f t="shared" si="0"/>
        <v>10277.34</v>
      </c>
      <c r="F14" s="42">
        <f t="shared" si="1"/>
        <v>1868.5468000000001</v>
      </c>
      <c r="G14" s="16">
        <f t="shared" si="2"/>
        <v>95295.886799999993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16">
        <v>5850</v>
      </c>
      <c r="E15" s="42">
        <f t="shared" si="0"/>
        <v>10153.74</v>
      </c>
      <c r="F15" s="42">
        <f t="shared" si="1"/>
        <v>1846.0748000000001</v>
      </c>
      <c r="G15" s="16">
        <f t="shared" si="2"/>
        <v>94149.814800000007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16">
        <v>6000</v>
      </c>
      <c r="E16" s="42">
        <f t="shared" si="0"/>
        <v>10468.92</v>
      </c>
      <c r="F16" s="42">
        <f t="shared" si="1"/>
        <v>1903.3784000000001</v>
      </c>
      <c r="G16" s="16">
        <f t="shared" si="2"/>
        <v>97072.2984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16">
        <v>6000</v>
      </c>
      <c r="E17" s="42">
        <f t="shared" si="0"/>
        <v>10314.42</v>
      </c>
      <c r="F17" s="42">
        <f t="shared" si="1"/>
        <v>1875.2883999999999</v>
      </c>
      <c r="G17" s="16">
        <f t="shared" si="2"/>
        <v>95639.708400000003</v>
      </c>
      <c r="H17" s="33" t="s">
        <v>56</v>
      </c>
      <c r="I17" s="32">
        <v>3072</v>
      </c>
      <c r="J17" s="16">
        <f>+I17*0.0309</f>
        <v>94.924800000000005</v>
      </c>
    </row>
    <row r="18" spans="1:10" ht="14.25">
      <c r="A18" s="62" t="s">
        <v>161</v>
      </c>
      <c r="B18" s="16">
        <v>91350</v>
      </c>
      <c r="C18" s="16">
        <v>1000</v>
      </c>
      <c r="D18" s="16">
        <v>5650</v>
      </c>
      <c r="E18" s="42">
        <f t="shared" si="0"/>
        <v>10468.92</v>
      </c>
      <c r="F18" s="42">
        <f t="shared" si="1"/>
        <v>1903.3784000000001</v>
      </c>
      <c r="G18" s="16">
        <f t="shared" si="2"/>
        <v>97072.2984</v>
      </c>
      <c r="H18" s="33" t="s">
        <v>60</v>
      </c>
      <c r="I18" s="32">
        <v>2961</v>
      </c>
      <c r="J18" s="16">
        <f>+I18*0.0309</f>
        <v>91.494900000000001</v>
      </c>
    </row>
    <row r="19" spans="1:10" ht="14.25">
      <c r="A19" s="62" t="s">
        <v>208</v>
      </c>
      <c r="B19" s="16">
        <v>88050</v>
      </c>
      <c r="C19" s="16">
        <v>1000</v>
      </c>
      <c r="D19" s="16">
        <v>5650</v>
      </c>
      <c r="E19" s="42">
        <f t="shared" si="0"/>
        <v>10061.040000000001</v>
      </c>
      <c r="F19" s="42">
        <f t="shared" si="1"/>
        <v>1829.2208000000003</v>
      </c>
      <c r="G19" s="16">
        <f t="shared" si="2"/>
        <v>93290.260800000004</v>
      </c>
      <c r="H19" s="34" t="s">
        <v>34</v>
      </c>
      <c r="I19" s="32">
        <v>3077</v>
      </c>
      <c r="J19" s="16">
        <f>+I19*0.0309</f>
        <v>95.079300000000003</v>
      </c>
    </row>
    <row r="20" spans="1:10" ht="14.25">
      <c r="A20" s="62" t="s">
        <v>155</v>
      </c>
      <c r="B20" s="16">
        <v>90350</v>
      </c>
      <c r="C20" s="16">
        <v>1000</v>
      </c>
      <c r="D20" s="16">
        <v>6400</v>
      </c>
      <c r="E20" s="42">
        <f t="shared" si="0"/>
        <v>10252.620000000001</v>
      </c>
      <c r="F20" s="42">
        <f t="shared" si="1"/>
        <v>1864.0524</v>
      </c>
      <c r="G20" s="16">
        <f t="shared" si="2"/>
        <v>95066.672399999996</v>
      </c>
      <c r="H20" s="33" t="s">
        <v>61</v>
      </c>
      <c r="I20" s="32">
        <v>3044</v>
      </c>
      <c r="J20" s="16">
        <f>+I20*0.0309</f>
        <v>94.059600000000003</v>
      </c>
    </row>
    <row r="21" spans="1:10" ht="14.25">
      <c r="A21" s="62" t="s">
        <v>156</v>
      </c>
      <c r="B21" s="16">
        <v>93750</v>
      </c>
      <c r="C21" s="16">
        <v>1000</v>
      </c>
      <c r="D21" s="16">
        <v>6350</v>
      </c>
      <c r="E21" s="42">
        <f t="shared" si="0"/>
        <v>10679.04</v>
      </c>
      <c r="F21" s="42">
        <f t="shared" si="1"/>
        <v>1941.5808000000002</v>
      </c>
      <c r="G21" s="16">
        <f t="shared" si="2"/>
        <v>99020.620800000004</v>
      </c>
      <c r="H21" s="33"/>
      <c r="I21" s="32"/>
      <c r="J21" s="16"/>
    </row>
    <row r="22" spans="1:10" ht="14.25">
      <c r="A22" s="62" t="s">
        <v>130</v>
      </c>
      <c r="B22" s="17">
        <v>88400</v>
      </c>
      <c r="C22" s="16">
        <v>1000</v>
      </c>
      <c r="D22" s="16">
        <v>5300</v>
      </c>
      <c r="E22" s="42">
        <f t="shared" si="0"/>
        <v>10147.56</v>
      </c>
      <c r="F22" s="42">
        <f t="shared" si="1"/>
        <v>1844.9512</v>
      </c>
      <c r="G22" s="16">
        <f t="shared" si="2"/>
        <v>94092.511199999994</v>
      </c>
      <c r="H22" s="33"/>
      <c r="I22" s="32"/>
      <c r="J22" s="47"/>
    </row>
    <row r="23" spans="1:10" ht="14.25">
      <c r="A23" s="62" t="s">
        <v>95</v>
      </c>
      <c r="B23" s="16">
        <v>88950</v>
      </c>
      <c r="C23" s="16">
        <v>1000</v>
      </c>
      <c r="D23" s="16">
        <v>5400</v>
      </c>
      <c r="E23" s="42">
        <f t="shared" si="0"/>
        <v>10203.18</v>
      </c>
      <c r="F23" s="42">
        <f t="shared" si="1"/>
        <v>1855.0636</v>
      </c>
      <c r="G23" s="16">
        <f t="shared" si="2"/>
        <v>94608.243599999987</v>
      </c>
      <c r="H23" s="33"/>
      <c r="I23" s="32"/>
      <c r="J23" s="47"/>
    </row>
    <row r="24" spans="1:10" ht="14.25">
      <c r="A24" s="62" t="s">
        <v>157</v>
      </c>
      <c r="B24" s="16">
        <v>95200</v>
      </c>
      <c r="C24" s="16">
        <v>1000</v>
      </c>
      <c r="D24" s="16">
        <v>6600</v>
      </c>
      <c r="E24" s="42">
        <f t="shared" si="0"/>
        <v>10827.36</v>
      </c>
      <c r="F24" s="42">
        <f t="shared" si="1"/>
        <v>1968.5472</v>
      </c>
      <c r="G24" s="16">
        <f t="shared" si="2"/>
        <v>100395.9072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16">
        <v>6350</v>
      </c>
      <c r="E25" s="42">
        <f t="shared" si="0"/>
        <v>10493.64</v>
      </c>
      <c r="F25" s="42">
        <f t="shared" si="1"/>
        <v>1907.8728000000001</v>
      </c>
      <c r="G25" s="16">
        <f t="shared" si="2"/>
        <v>97301.512799999997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16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9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5200</v>
      </c>
      <c r="E29" s="42">
        <f t="shared" ref="E29:E39" si="3">+(B29-C29-D29)*0.1236</f>
        <v>10703.76</v>
      </c>
      <c r="F29" s="42">
        <f t="shared" si="1"/>
        <v>1946.0752</v>
      </c>
      <c r="G29" s="16">
        <f t="shared" ref="G29:G39" si="4">+B29-C29-D29+E29+F29</f>
        <v>99249.835200000001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6200</v>
      </c>
      <c r="E30" s="42">
        <f t="shared" si="3"/>
        <v>10555.44</v>
      </c>
      <c r="F30" s="42">
        <f t="shared" si="1"/>
        <v>1919.1088</v>
      </c>
      <c r="G30" s="16">
        <f t="shared" si="4"/>
        <v>97874.548800000004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5550</v>
      </c>
      <c r="E31" s="42">
        <f t="shared" si="3"/>
        <v>10468.92</v>
      </c>
      <c r="F31" s="42">
        <f t="shared" si="1"/>
        <v>1903.3784000000001</v>
      </c>
      <c r="G31" s="16">
        <f t="shared" si="4"/>
        <v>97072.2984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4550</v>
      </c>
      <c r="E32" s="42">
        <f t="shared" si="3"/>
        <v>10852.08</v>
      </c>
      <c r="F32" s="42">
        <f t="shared" si="1"/>
        <v>1973.0416</v>
      </c>
      <c r="G32" s="16">
        <f t="shared" si="4"/>
        <v>100625.1216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3"/>
        <v>11105.460000000001</v>
      </c>
      <c r="F33" s="42">
        <f t="shared" si="1"/>
        <v>2019.1092000000001</v>
      </c>
      <c r="G33" s="16">
        <f t="shared" si="4"/>
        <v>102974.56920000001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4650</v>
      </c>
      <c r="E34" s="42">
        <f t="shared" si="3"/>
        <v>10864.44</v>
      </c>
      <c r="F34" s="42">
        <f t="shared" si="1"/>
        <v>1975.2888</v>
      </c>
      <c r="G34" s="16">
        <f t="shared" si="4"/>
        <v>100739.7288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5800</v>
      </c>
      <c r="E35" s="42">
        <f t="shared" si="3"/>
        <v>10425.66</v>
      </c>
      <c r="F35" s="42">
        <f t="shared" si="1"/>
        <v>1895.5132000000001</v>
      </c>
      <c r="G35" s="16">
        <f t="shared" si="4"/>
        <v>96671.173200000005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4750</v>
      </c>
      <c r="E36" s="42">
        <f t="shared" si="3"/>
        <v>10802.64</v>
      </c>
      <c r="F36" s="42">
        <f t="shared" si="1"/>
        <v>1964.0527999999999</v>
      </c>
      <c r="G36" s="16">
        <f t="shared" si="4"/>
        <v>100166.6928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16">
        <v>0</v>
      </c>
      <c r="D37" s="16">
        <v>0</v>
      </c>
      <c r="E37" s="42">
        <f t="shared" si="3"/>
        <v>10660.5</v>
      </c>
      <c r="F37" s="42">
        <f t="shared" si="1"/>
        <v>1938.21</v>
      </c>
      <c r="G37" s="16">
        <f t="shared" si="4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16">
        <v>0</v>
      </c>
      <c r="D38" s="16">
        <v>0</v>
      </c>
      <c r="E38" s="42">
        <f t="shared" si="3"/>
        <v>10166.1</v>
      </c>
      <c r="F38" s="42">
        <f t="shared" si="1"/>
        <v>1848.3220000000001</v>
      </c>
      <c r="G38" s="16">
        <f t="shared" si="4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16">
        <v>0</v>
      </c>
      <c r="D39" s="16">
        <v>0</v>
      </c>
      <c r="E39" s="42">
        <f t="shared" si="3"/>
        <v>9918.9</v>
      </c>
      <c r="F39" s="42">
        <f t="shared" si="1"/>
        <v>1803.3779999999999</v>
      </c>
      <c r="G39" s="16">
        <f t="shared" si="4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5500</v>
      </c>
      <c r="E41" s="42">
        <f t="shared" ref="E41:E49" si="5">+(B41-C41-D41)*0.1236</f>
        <v>11259.960000000001</v>
      </c>
      <c r="F41" s="42">
        <f t="shared" si="1"/>
        <v>2047.1992000000002</v>
      </c>
      <c r="G41" s="16">
        <f t="shared" ref="G41:G49" si="6">+B41-C41-D41+E41+F41</f>
        <v>104407.15920000001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5100</v>
      </c>
      <c r="E42" s="42">
        <f t="shared" si="5"/>
        <v>11025.12</v>
      </c>
      <c r="F42" s="42">
        <f t="shared" si="1"/>
        <v>2004.5023999999999</v>
      </c>
      <c r="G42" s="16">
        <f t="shared" si="6"/>
        <v>102229.62239999999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v>5200</v>
      </c>
      <c r="E43" s="42">
        <f t="shared" si="5"/>
        <v>11099.28</v>
      </c>
      <c r="F43" s="42">
        <f t="shared" si="1"/>
        <v>2017.9856</v>
      </c>
      <c r="G43" s="16">
        <f t="shared" si="6"/>
        <v>102917.2656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5000</v>
      </c>
      <c r="E44" s="42">
        <f t="shared" si="5"/>
        <v>10889.16</v>
      </c>
      <c r="F44" s="42">
        <f t="shared" si="1"/>
        <v>1979.7832000000001</v>
      </c>
      <c r="G44" s="16">
        <f t="shared" si="6"/>
        <v>100968.94320000001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5200</v>
      </c>
      <c r="E45" s="42">
        <f t="shared" si="5"/>
        <v>10858.26</v>
      </c>
      <c r="F45" s="42">
        <f t="shared" si="1"/>
        <v>1974.1651999999999</v>
      </c>
      <c r="G45" s="16">
        <f t="shared" si="6"/>
        <v>100682.4252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5250</v>
      </c>
      <c r="E46" s="42">
        <f t="shared" si="5"/>
        <v>10790.28</v>
      </c>
      <c r="F46" s="42">
        <f t="shared" si="1"/>
        <v>1961.8055999999999</v>
      </c>
      <c r="G46" s="16">
        <f t="shared" si="6"/>
        <v>100052.08560000001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5200</v>
      </c>
      <c r="E47" s="42">
        <f t="shared" si="5"/>
        <v>10963.32</v>
      </c>
      <c r="F47" s="42">
        <f t="shared" si="1"/>
        <v>1993.2664000000002</v>
      </c>
      <c r="G47" s="16">
        <f t="shared" si="6"/>
        <v>101656.5864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v>2200</v>
      </c>
      <c r="E48" s="42">
        <f t="shared" si="5"/>
        <v>11519.52</v>
      </c>
      <c r="F48" s="42">
        <f t="shared" si="1"/>
        <v>2094.3904000000002</v>
      </c>
      <c r="G48" s="16">
        <f t="shared" si="6"/>
        <v>106813.91040000001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v>5000</v>
      </c>
      <c r="E49" s="42">
        <f t="shared" si="5"/>
        <v>11074.56</v>
      </c>
      <c r="F49" s="42">
        <f t="shared" si="1"/>
        <v>2013.4911999999999</v>
      </c>
      <c r="G49" s="16">
        <f t="shared" si="6"/>
        <v>102688.0512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7050</v>
      </c>
      <c r="E51" s="42">
        <f t="shared" ref="E51:E58" si="7">+(B51-C51-D51)*0.1236</f>
        <v>10370.040000000001</v>
      </c>
      <c r="F51" s="42">
        <f t="shared" si="1"/>
        <v>1885.4008000000001</v>
      </c>
      <c r="G51" s="16">
        <f t="shared" ref="G51:G58" si="8">+B51-C51-D51+E51+F51</f>
        <v>96155.440800000011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7050</v>
      </c>
      <c r="E52" s="42">
        <f t="shared" si="7"/>
        <v>10302.06</v>
      </c>
      <c r="F52" s="42">
        <f t="shared" si="1"/>
        <v>1873.0411999999999</v>
      </c>
      <c r="G52" s="16">
        <f t="shared" si="8"/>
        <v>95525.101200000005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7050</v>
      </c>
      <c r="E53" s="42">
        <f t="shared" si="7"/>
        <v>10302.06</v>
      </c>
      <c r="F53" s="42">
        <f t="shared" si="1"/>
        <v>1873.0411999999999</v>
      </c>
      <c r="G53" s="16">
        <f t="shared" si="8"/>
        <v>95525.101200000005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5700</v>
      </c>
      <c r="E54" s="42">
        <f t="shared" si="7"/>
        <v>10573.98</v>
      </c>
      <c r="F54" s="42">
        <f t="shared" si="1"/>
        <v>1922.4795999999999</v>
      </c>
      <c r="G54" s="16">
        <f t="shared" si="8"/>
        <v>98046.459600000002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5700</v>
      </c>
      <c r="E55" s="42">
        <f t="shared" si="7"/>
        <v>10759.380000000001</v>
      </c>
      <c r="F55" s="42">
        <f t="shared" si="1"/>
        <v>1956.1876000000002</v>
      </c>
      <c r="G55" s="16">
        <f t="shared" si="8"/>
        <v>99765.567600000009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6400</v>
      </c>
      <c r="E56" s="42">
        <f t="shared" si="7"/>
        <v>10635.78</v>
      </c>
      <c r="F56" s="42">
        <f t="shared" si="1"/>
        <v>1933.7156</v>
      </c>
      <c r="G56" s="16">
        <f t="shared" si="8"/>
        <v>98619.495599999995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6400</v>
      </c>
      <c r="E57" s="42">
        <f>+(B57-C57-D57)*0.1236</f>
        <v>10573.98</v>
      </c>
      <c r="F57" s="42">
        <f t="shared" si="1"/>
        <v>1922.4795999999999</v>
      </c>
      <c r="G57" s="16">
        <f t="shared" si="8"/>
        <v>98046.459600000002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7"/>
        <v>10530.72</v>
      </c>
      <c r="F58" s="42">
        <f t="shared" si="1"/>
        <v>1914.6144000000002</v>
      </c>
      <c r="G58" s="16">
        <f t="shared" si="8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H60:I60"/>
    <mergeCell ref="H61:I61"/>
    <mergeCell ref="G62:I62"/>
    <mergeCell ref="G63:I63"/>
    <mergeCell ref="I8:J8"/>
    <mergeCell ref="A4:J4"/>
    <mergeCell ref="A1:J1"/>
    <mergeCell ref="A2:J2"/>
    <mergeCell ref="A3:J3"/>
    <mergeCell ref="A6:J6"/>
    <mergeCell ref="A7:J7"/>
  </mergeCells>
  <phoneticPr fontId="0" type="noConversion"/>
  <hyperlinks>
    <hyperlink ref="E9" r:id="rId1" display="E.D.@ 14.42%"/>
  </hyperlinks>
  <pageMargins left="0.75" right="0" top="0.25" bottom="0" header="0" footer="0"/>
  <pageSetup scale="70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K78"/>
  <sheetViews>
    <sheetView topLeftCell="A54" zoomScale="85" zoomScaleNormal="85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1.4257812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1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112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7" t="s">
        <v>174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16">
        <v>5450</v>
      </c>
      <c r="E10" s="42">
        <f>+(B10-C10-D10)*0.1236</f>
        <v>10271.16</v>
      </c>
      <c r="F10" s="42">
        <f>+(B10-C10-D10+E10)*0.02</f>
        <v>1867.4232000000002</v>
      </c>
      <c r="G10" s="16">
        <f>+B10-C10-D10+E10+F10</f>
        <v>95238.583200000008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16">
        <v>5450</v>
      </c>
      <c r="E11" s="42">
        <f t="shared" ref="E11:E27" si="0">+(B11-C11-D11)*0.1236</f>
        <v>10456.56</v>
      </c>
      <c r="F11" s="42">
        <f t="shared" ref="F11:F27" si="1">+(B11-C11-D11+E11)*0.02</f>
        <v>1901.1312</v>
      </c>
      <c r="G11" s="16">
        <f t="shared" ref="G11:G27" si="2">+B11-C11-D11+E11+F11</f>
        <v>96957.691200000001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16">
        <v>5450</v>
      </c>
      <c r="E12" s="42">
        <f t="shared" si="0"/>
        <v>10209.36</v>
      </c>
      <c r="F12" s="42">
        <f t="shared" si="1"/>
        <v>1856.1872000000001</v>
      </c>
      <c r="G12" s="16">
        <f t="shared" si="2"/>
        <v>94665.547200000001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16">
        <v>5300</v>
      </c>
      <c r="E13" s="42">
        <f t="shared" si="0"/>
        <v>10159.92</v>
      </c>
      <c r="F13" s="42">
        <f t="shared" si="1"/>
        <v>1847.1984</v>
      </c>
      <c r="G13" s="16">
        <f t="shared" si="2"/>
        <v>94207.118399999992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16">
        <v>5300</v>
      </c>
      <c r="E14" s="42">
        <f t="shared" si="0"/>
        <v>10345.32</v>
      </c>
      <c r="F14" s="42">
        <f t="shared" si="1"/>
        <v>1880.9064000000001</v>
      </c>
      <c r="G14" s="16">
        <f t="shared" si="2"/>
        <v>95926.226400000014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16">
        <v>5300</v>
      </c>
      <c r="E15" s="42">
        <f t="shared" si="0"/>
        <v>10221.719999999999</v>
      </c>
      <c r="F15" s="42">
        <f t="shared" si="1"/>
        <v>1858.4344000000001</v>
      </c>
      <c r="G15" s="16">
        <f t="shared" si="2"/>
        <v>94780.154399999999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16">
        <v>5650</v>
      </c>
      <c r="E16" s="42">
        <f t="shared" si="0"/>
        <v>10512.18</v>
      </c>
      <c r="F16" s="42">
        <f t="shared" si="1"/>
        <v>1911.2435999999998</v>
      </c>
      <c r="G16" s="16">
        <f t="shared" si="2"/>
        <v>97473.423599999995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16">
        <v>5650</v>
      </c>
      <c r="E17" s="42">
        <f t="shared" si="0"/>
        <v>10357.68</v>
      </c>
      <c r="F17" s="42">
        <f t="shared" si="1"/>
        <v>1883.1535999999999</v>
      </c>
      <c r="G17" s="16">
        <f t="shared" si="2"/>
        <v>96040.833599999998</v>
      </c>
      <c r="H17" s="33" t="s">
        <v>63</v>
      </c>
      <c r="I17" s="32">
        <v>3272</v>
      </c>
      <c r="J17" s="16">
        <f>+I17*0.0309</f>
        <v>101.1048</v>
      </c>
    </row>
    <row r="18" spans="1:10" ht="14.25">
      <c r="A18" s="62" t="s">
        <v>161</v>
      </c>
      <c r="B18" s="16">
        <v>91350</v>
      </c>
      <c r="C18" s="16">
        <v>1000</v>
      </c>
      <c r="D18" s="16">
        <v>5250</v>
      </c>
      <c r="E18" s="42">
        <f t="shared" si="0"/>
        <v>10518.36</v>
      </c>
      <c r="F18" s="42">
        <f t="shared" si="1"/>
        <v>1912.3672000000001</v>
      </c>
      <c r="G18" s="16">
        <f t="shared" si="2"/>
        <v>97530.727199999994</v>
      </c>
      <c r="H18" s="33" t="s">
        <v>64</v>
      </c>
      <c r="I18" s="32">
        <v>3349</v>
      </c>
      <c r="J18" s="16">
        <f>+I18*0.0309</f>
        <v>103.4841</v>
      </c>
    </row>
    <row r="19" spans="1:10" ht="14.25">
      <c r="A19" s="62" t="s">
        <v>208</v>
      </c>
      <c r="B19" s="16">
        <v>88050</v>
      </c>
      <c r="C19" s="16">
        <v>1000</v>
      </c>
      <c r="D19" s="16">
        <v>5250</v>
      </c>
      <c r="E19" s="42">
        <f t="shared" si="0"/>
        <v>10110.48</v>
      </c>
      <c r="F19" s="42">
        <f t="shared" si="1"/>
        <v>1838.2095999999999</v>
      </c>
      <c r="G19" s="16">
        <f t="shared" si="2"/>
        <v>93748.689599999998</v>
      </c>
      <c r="H19" s="33"/>
      <c r="I19" s="32"/>
      <c r="J19" s="47"/>
    </row>
    <row r="20" spans="1:10" ht="14.25">
      <c r="A20" s="62" t="s">
        <v>155</v>
      </c>
      <c r="B20" s="16">
        <v>90350</v>
      </c>
      <c r="C20" s="16">
        <v>1000</v>
      </c>
      <c r="D20" s="16">
        <v>5900</v>
      </c>
      <c r="E20" s="42">
        <f t="shared" si="0"/>
        <v>10314.42</v>
      </c>
      <c r="F20" s="42">
        <f t="shared" si="1"/>
        <v>1875.2883999999999</v>
      </c>
      <c r="G20" s="16">
        <f t="shared" si="2"/>
        <v>95639.708400000003</v>
      </c>
      <c r="H20" s="33"/>
      <c r="I20" s="32"/>
      <c r="J20" s="47"/>
    </row>
    <row r="21" spans="1:10" ht="14.25">
      <c r="A21" s="62" t="s">
        <v>156</v>
      </c>
      <c r="B21" s="16">
        <v>93750</v>
      </c>
      <c r="C21" s="16">
        <v>1000</v>
      </c>
      <c r="D21" s="16">
        <v>6200</v>
      </c>
      <c r="E21" s="42">
        <f t="shared" si="0"/>
        <v>10697.58</v>
      </c>
      <c r="F21" s="42">
        <f t="shared" si="1"/>
        <v>1944.9516000000001</v>
      </c>
      <c r="G21" s="16">
        <f t="shared" si="2"/>
        <v>99192.531600000002</v>
      </c>
      <c r="H21" s="33"/>
      <c r="I21" s="32"/>
      <c r="J21" s="47"/>
    </row>
    <row r="22" spans="1:10" ht="14.25">
      <c r="A22" s="62" t="s">
        <v>130</v>
      </c>
      <c r="B22" s="17">
        <v>88400</v>
      </c>
      <c r="C22" s="16">
        <v>1000</v>
      </c>
      <c r="D22" s="16">
        <v>5150</v>
      </c>
      <c r="E22" s="42">
        <f t="shared" si="0"/>
        <v>10166.1</v>
      </c>
      <c r="F22" s="42">
        <f t="shared" si="1"/>
        <v>1848.3220000000001</v>
      </c>
      <c r="G22" s="16">
        <f t="shared" si="2"/>
        <v>94264.422000000006</v>
      </c>
      <c r="H22" s="33"/>
      <c r="I22" s="32"/>
      <c r="J22" s="47"/>
    </row>
    <row r="23" spans="1:10" ht="14.25">
      <c r="A23" s="62" t="s">
        <v>95</v>
      </c>
      <c r="B23" s="16">
        <v>88950</v>
      </c>
      <c r="C23" s="16">
        <v>1000</v>
      </c>
      <c r="D23" s="16">
        <v>5200</v>
      </c>
      <c r="E23" s="42">
        <f t="shared" si="0"/>
        <v>10227.9</v>
      </c>
      <c r="F23" s="42">
        <f t="shared" si="1"/>
        <v>1859.558</v>
      </c>
      <c r="G23" s="16">
        <f t="shared" si="2"/>
        <v>94837.457999999999</v>
      </c>
      <c r="H23" s="33"/>
      <c r="I23" s="32"/>
      <c r="J23" s="47"/>
    </row>
    <row r="24" spans="1:10" ht="14.25">
      <c r="A24" s="62" t="s">
        <v>157</v>
      </c>
      <c r="B24" s="16">
        <v>95200</v>
      </c>
      <c r="C24" s="16">
        <v>1000</v>
      </c>
      <c r="D24" s="16">
        <v>6250</v>
      </c>
      <c r="E24" s="42">
        <f t="shared" si="0"/>
        <v>10870.62</v>
      </c>
      <c r="F24" s="42">
        <f t="shared" si="1"/>
        <v>1976.4123999999999</v>
      </c>
      <c r="G24" s="16">
        <f t="shared" si="2"/>
        <v>100797.0324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16">
        <v>6200</v>
      </c>
      <c r="E25" s="42">
        <f t="shared" si="0"/>
        <v>10512.18</v>
      </c>
      <c r="F25" s="42">
        <f t="shared" si="1"/>
        <v>1911.2435999999998</v>
      </c>
      <c r="G25" s="16">
        <f t="shared" si="2"/>
        <v>97473.423599999995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5200</v>
      </c>
      <c r="E29" s="42">
        <f t="shared" ref="E29:E39" si="3">+(B29-C29-D29)*0.1236</f>
        <v>10703.76</v>
      </c>
      <c r="F29" s="42">
        <f t="shared" ref="F29:F39" si="4">+(B29-C29-D29+E29)*0.02</f>
        <v>1946.0752</v>
      </c>
      <c r="G29" s="16">
        <f t="shared" ref="G29:G39" si="5">+B29-C29-D29+E29+F29</f>
        <v>99249.835200000001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6200</v>
      </c>
      <c r="E30" s="42">
        <f t="shared" si="3"/>
        <v>10555.44</v>
      </c>
      <c r="F30" s="42">
        <f t="shared" si="4"/>
        <v>1919.1088</v>
      </c>
      <c r="G30" s="16">
        <f t="shared" si="5"/>
        <v>97874.548800000004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5550</v>
      </c>
      <c r="E31" s="42">
        <f t="shared" si="3"/>
        <v>10468.92</v>
      </c>
      <c r="F31" s="42">
        <f t="shared" si="4"/>
        <v>1903.3784000000001</v>
      </c>
      <c r="G31" s="16">
        <f t="shared" si="5"/>
        <v>97072.2984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5500</v>
      </c>
      <c r="E32" s="42">
        <f t="shared" si="3"/>
        <v>10734.66</v>
      </c>
      <c r="F32" s="42">
        <f t="shared" si="4"/>
        <v>1951.6932000000002</v>
      </c>
      <c r="G32" s="16">
        <f t="shared" si="5"/>
        <v>99536.353199999998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7000</v>
      </c>
      <c r="E33" s="42">
        <f t="shared" si="3"/>
        <v>11018.94</v>
      </c>
      <c r="F33" s="42">
        <f t="shared" si="4"/>
        <v>2003.3788000000002</v>
      </c>
      <c r="G33" s="16">
        <f t="shared" si="5"/>
        <v>102172.31880000001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4650</v>
      </c>
      <c r="E34" s="42">
        <f t="shared" si="3"/>
        <v>10864.44</v>
      </c>
      <c r="F34" s="42">
        <f t="shared" si="4"/>
        <v>1975.2888</v>
      </c>
      <c r="G34" s="16">
        <f t="shared" si="5"/>
        <v>100739.7288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5800</v>
      </c>
      <c r="E35" s="42">
        <f t="shared" si="3"/>
        <v>10425.66</v>
      </c>
      <c r="F35" s="42">
        <f t="shared" si="4"/>
        <v>1895.5132000000001</v>
      </c>
      <c r="G35" s="16">
        <f t="shared" si="5"/>
        <v>96671.173200000005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6000</v>
      </c>
      <c r="E36" s="42">
        <f t="shared" si="3"/>
        <v>10648.14</v>
      </c>
      <c r="F36" s="42">
        <f t="shared" si="4"/>
        <v>1935.9628</v>
      </c>
      <c r="G36" s="16">
        <f t="shared" si="5"/>
        <v>98734.102799999993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5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5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5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6450</v>
      </c>
      <c r="E41" s="42">
        <f t="shared" ref="E41:E49" si="6">+(B41-C41-D41)*0.1236</f>
        <v>11142.54</v>
      </c>
      <c r="F41" s="42">
        <f t="shared" ref="F41:F49" si="7">+(B41-C41-D41+E41)*0.02</f>
        <v>2025.8508000000002</v>
      </c>
      <c r="G41" s="16">
        <f t="shared" ref="G41:G49" si="8">+B41-C41-D41+E41+F41</f>
        <v>103318.39080000001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6050</v>
      </c>
      <c r="E42" s="42">
        <f t="shared" si="6"/>
        <v>10907.7</v>
      </c>
      <c r="F42" s="42">
        <f t="shared" si="7"/>
        <v>1983.154</v>
      </c>
      <c r="G42" s="16">
        <f t="shared" si="8"/>
        <v>101140.85399999999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f>+[1]PP!P16</f>
        <v>6150</v>
      </c>
      <c r="E43" s="42">
        <f t="shared" si="6"/>
        <v>10981.86</v>
      </c>
      <c r="F43" s="42">
        <f t="shared" si="7"/>
        <v>1996.6372000000001</v>
      </c>
      <c r="G43" s="16">
        <f t="shared" si="8"/>
        <v>101828.4972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5950</v>
      </c>
      <c r="E44" s="42">
        <f t="shared" si="6"/>
        <v>10771.74</v>
      </c>
      <c r="F44" s="42">
        <f t="shared" si="7"/>
        <v>1958.4348000000002</v>
      </c>
      <c r="G44" s="16">
        <f t="shared" si="8"/>
        <v>99880.174800000008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6150</v>
      </c>
      <c r="E45" s="42">
        <f t="shared" si="6"/>
        <v>10740.84</v>
      </c>
      <c r="F45" s="42">
        <f t="shared" si="7"/>
        <v>1952.8168000000001</v>
      </c>
      <c r="G45" s="16">
        <f t="shared" si="8"/>
        <v>99593.656799999997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6200</v>
      </c>
      <c r="E46" s="42">
        <f t="shared" si="6"/>
        <v>10672.86</v>
      </c>
      <c r="F46" s="42">
        <f t="shared" si="7"/>
        <v>1940.4572000000001</v>
      </c>
      <c r="G46" s="16">
        <f t="shared" si="8"/>
        <v>98963.317200000005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7000</v>
      </c>
      <c r="E47" s="42">
        <f t="shared" si="6"/>
        <v>10740.84</v>
      </c>
      <c r="F47" s="42">
        <f t="shared" si="7"/>
        <v>1952.8168000000001</v>
      </c>
      <c r="G47" s="16">
        <f t="shared" si="8"/>
        <v>99593.656799999997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f>+[1]PP!L16</f>
        <v>2050</v>
      </c>
      <c r="E48" s="42">
        <f t="shared" si="6"/>
        <v>11538.06</v>
      </c>
      <c r="F48" s="42">
        <f t="shared" si="7"/>
        <v>2097.7611999999999</v>
      </c>
      <c r="G48" s="16">
        <f t="shared" si="8"/>
        <v>106985.82119999999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+[1]PP!K16</f>
        <v>6000</v>
      </c>
      <c r="E49" s="42">
        <f t="shared" si="6"/>
        <v>10950.960000000001</v>
      </c>
      <c r="F49" s="42">
        <f t="shared" si="7"/>
        <v>1991.0192000000002</v>
      </c>
      <c r="G49" s="16">
        <f t="shared" si="8"/>
        <v>101541.9792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6550</v>
      </c>
      <c r="E51" s="42">
        <f t="shared" ref="E51:E58" si="9">+(B51-C51-D51)*0.1236</f>
        <v>10431.84</v>
      </c>
      <c r="F51" s="42">
        <f t="shared" ref="F51:F58" si="10">+(B51-C51-D51+E51)*0.02</f>
        <v>1896.6368</v>
      </c>
      <c r="G51" s="16">
        <f t="shared" ref="G51:G58" si="11">+B51-C51-D51+E51+F51</f>
        <v>96728.476799999989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6550</v>
      </c>
      <c r="E52" s="42">
        <f t="shared" si="9"/>
        <v>10363.86</v>
      </c>
      <c r="F52" s="42">
        <f t="shared" si="10"/>
        <v>1884.2772</v>
      </c>
      <c r="G52" s="16">
        <f t="shared" si="11"/>
        <v>96098.137199999997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6550</v>
      </c>
      <c r="E53" s="42">
        <f t="shared" si="9"/>
        <v>10363.86</v>
      </c>
      <c r="F53" s="42">
        <f t="shared" si="10"/>
        <v>1884.2772</v>
      </c>
      <c r="G53" s="16">
        <f t="shared" si="11"/>
        <v>96098.137199999997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5550</v>
      </c>
      <c r="E54" s="42">
        <f t="shared" si="9"/>
        <v>10592.52</v>
      </c>
      <c r="F54" s="42">
        <f t="shared" si="10"/>
        <v>1925.8504</v>
      </c>
      <c r="G54" s="16">
        <f t="shared" si="11"/>
        <v>98218.3704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5550</v>
      </c>
      <c r="E55" s="42">
        <f t="shared" si="9"/>
        <v>10777.92</v>
      </c>
      <c r="F55" s="42">
        <f t="shared" si="10"/>
        <v>1959.5583999999999</v>
      </c>
      <c r="G55" s="16">
        <f t="shared" si="11"/>
        <v>99937.478399999993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5850</v>
      </c>
      <c r="E56" s="42">
        <f t="shared" si="9"/>
        <v>10703.76</v>
      </c>
      <c r="F56" s="42">
        <f t="shared" si="10"/>
        <v>1946.0752</v>
      </c>
      <c r="G56" s="16">
        <f t="shared" si="11"/>
        <v>99249.835200000001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5850</v>
      </c>
      <c r="E57" s="42">
        <f>+(B57-C57-D57)*0.1236</f>
        <v>10641.960000000001</v>
      </c>
      <c r="F57" s="42">
        <f t="shared" si="10"/>
        <v>1934.8392000000001</v>
      </c>
      <c r="G57" s="16">
        <f t="shared" si="11"/>
        <v>98676.799200000009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16">
        <v>1950</v>
      </c>
      <c r="E58" s="42">
        <f t="shared" si="9"/>
        <v>10530.72</v>
      </c>
      <c r="F58" s="42">
        <f t="shared" si="10"/>
        <v>1914.6144000000002</v>
      </c>
      <c r="G58" s="16">
        <f t="shared" si="11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H60:I60"/>
    <mergeCell ref="H61:I61"/>
    <mergeCell ref="G62:I62"/>
    <mergeCell ref="G63:I63"/>
    <mergeCell ref="I8:J8"/>
    <mergeCell ref="A4:J4"/>
    <mergeCell ref="A1:J1"/>
    <mergeCell ref="A2:J2"/>
    <mergeCell ref="A3:J3"/>
    <mergeCell ref="A6:J6"/>
    <mergeCell ref="A7:J7"/>
  </mergeCells>
  <phoneticPr fontId="0" type="noConversion"/>
  <hyperlinks>
    <hyperlink ref="E9" r:id="rId1" display="E.D.@ 14.42%"/>
  </hyperlinks>
  <pageMargins left="0.77" right="0" top="0.25" bottom="0" header="0" footer="0"/>
  <pageSetup scale="70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A1:K1813"/>
  <sheetViews>
    <sheetView topLeftCell="A53" workbookViewId="0">
      <selection sqref="A1:J78"/>
    </sheetView>
  </sheetViews>
  <sheetFormatPr defaultRowHeight="12.75"/>
  <cols>
    <col min="1" max="1" width="24.5703125" customWidth="1"/>
    <col min="2" max="2" width="12.7109375" bestFit="1" customWidth="1"/>
    <col min="3" max="3" width="10.85546875" customWidth="1"/>
    <col min="4" max="4" width="11.28515625" customWidth="1"/>
    <col min="5" max="6" width="10.140625" customWidth="1"/>
    <col min="7" max="7" width="10.5703125" customWidth="1"/>
    <col min="8" max="8" width="8.42578125" customWidth="1"/>
    <col min="9" max="9" width="12.42578125" customWidth="1"/>
    <col min="10" max="10" width="0.140625" hidden="1" customWidth="1"/>
    <col min="11" max="11" width="11.42578125" bestFit="1" customWidth="1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1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1" ht="15">
      <c r="A5" s="11" t="s">
        <v>109</v>
      </c>
      <c r="B5" s="13"/>
      <c r="C5" s="13"/>
      <c r="D5" s="13"/>
      <c r="E5" s="13"/>
      <c r="F5" s="13"/>
      <c r="G5" s="13"/>
      <c r="H5" s="13"/>
      <c r="I5" s="53"/>
      <c r="J5" s="46"/>
      <c r="K5" s="1"/>
    </row>
    <row r="6" spans="1:11" ht="15.75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  <c r="K6" s="1"/>
    </row>
    <row r="7" spans="1:11" ht="14.25" customHeight="1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  <c r="K7" s="1"/>
    </row>
    <row r="8" spans="1:11">
      <c r="A8" s="8" t="s">
        <v>3</v>
      </c>
      <c r="B8" s="8" t="s">
        <v>4</v>
      </c>
      <c r="C8" s="8" t="s">
        <v>5</v>
      </c>
      <c r="D8" s="8" t="s">
        <v>5</v>
      </c>
      <c r="E8" s="8" t="s">
        <v>99</v>
      </c>
      <c r="F8" s="72" t="s">
        <v>196</v>
      </c>
      <c r="G8" s="8" t="s">
        <v>6</v>
      </c>
      <c r="H8" s="9" t="s">
        <v>100</v>
      </c>
      <c r="I8" s="9" t="s">
        <v>18</v>
      </c>
      <c r="J8" s="1"/>
      <c r="K8" s="1"/>
    </row>
    <row r="9" spans="1:11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1"/>
      <c r="K9" s="1"/>
    </row>
    <row r="10" spans="1:11" ht="14.25">
      <c r="A10" s="62" t="s">
        <v>197</v>
      </c>
      <c r="B10" s="17">
        <v>89550</v>
      </c>
      <c r="C10" s="16">
        <v>1000</v>
      </c>
      <c r="D10" s="16">
        <v>5900</v>
      </c>
      <c r="E10" s="42">
        <f>+(B10-C10-D10)*0.1236</f>
        <v>10215.540000000001</v>
      </c>
      <c r="F10" s="42">
        <f t="shared" ref="F10:F27" si="0">+(B10-C10-D10+E10)*0.02</f>
        <v>1857.3108000000002</v>
      </c>
      <c r="G10" s="16">
        <v>2955</v>
      </c>
      <c r="H10" s="16">
        <f t="shared" ref="H10:H27" si="1">+G10*0.0309</f>
        <v>91.3095</v>
      </c>
      <c r="I10" s="16">
        <f>+B10-C10-D10+E10+F10+G10+H10</f>
        <v>97769.160300000018</v>
      </c>
      <c r="J10" s="1"/>
      <c r="K10" s="1"/>
    </row>
    <row r="11" spans="1:11" ht="14.25">
      <c r="A11" s="62" t="s">
        <v>43</v>
      </c>
      <c r="B11" s="17">
        <v>91050</v>
      </c>
      <c r="C11" s="16">
        <v>1000</v>
      </c>
      <c r="D11" s="17">
        <v>5900</v>
      </c>
      <c r="E11" s="42">
        <f t="shared" ref="E11:E27" si="2">+(B11-C11-D11)*0.1236</f>
        <v>10400.94</v>
      </c>
      <c r="F11" s="42">
        <f t="shared" si="0"/>
        <v>1891.0188000000001</v>
      </c>
      <c r="G11" s="16">
        <v>2955</v>
      </c>
      <c r="H11" s="16">
        <f t="shared" si="1"/>
        <v>91.3095</v>
      </c>
      <c r="I11" s="16">
        <f>+B11-C11-D11+E11+F11+G11+H11</f>
        <v>99488.268300000011</v>
      </c>
      <c r="J11" s="1"/>
      <c r="K11" s="1"/>
    </row>
    <row r="12" spans="1:11" ht="14.25">
      <c r="A12" s="62" t="s">
        <v>198</v>
      </c>
      <c r="B12" s="17">
        <v>89050</v>
      </c>
      <c r="C12" s="16">
        <v>1000</v>
      </c>
      <c r="D12" s="17">
        <v>5900</v>
      </c>
      <c r="E12" s="42">
        <f t="shared" si="2"/>
        <v>10153.74</v>
      </c>
      <c r="F12" s="42">
        <f t="shared" si="0"/>
        <v>1846.0748000000001</v>
      </c>
      <c r="G12" s="16">
        <v>2955</v>
      </c>
      <c r="H12" s="16">
        <f t="shared" si="1"/>
        <v>91.3095</v>
      </c>
      <c r="I12" s="16">
        <f t="shared" ref="I12:I27" si="3">+B12-C12-D12+E12+F12+G12+H12</f>
        <v>97196.12430000001</v>
      </c>
      <c r="J12" s="1"/>
      <c r="K12" s="1"/>
    </row>
    <row r="13" spans="1:11" s="7" customFormat="1" ht="14.25">
      <c r="A13" s="62" t="s">
        <v>207</v>
      </c>
      <c r="B13" s="17">
        <v>88500</v>
      </c>
      <c r="C13" s="16">
        <v>1000</v>
      </c>
      <c r="D13" s="16">
        <v>5900</v>
      </c>
      <c r="E13" s="42">
        <f t="shared" si="2"/>
        <v>10085.76</v>
      </c>
      <c r="F13" s="42">
        <f t="shared" si="0"/>
        <v>1833.7151999999999</v>
      </c>
      <c r="G13" s="16">
        <v>2955</v>
      </c>
      <c r="H13" s="16">
        <f t="shared" si="1"/>
        <v>91.3095</v>
      </c>
      <c r="I13" s="16">
        <f t="shared" si="3"/>
        <v>96565.784700000004</v>
      </c>
    </row>
    <row r="14" spans="1:11" ht="14.25">
      <c r="A14" s="62" t="s">
        <v>97</v>
      </c>
      <c r="B14" s="17">
        <v>90000</v>
      </c>
      <c r="C14" s="16">
        <v>1000</v>
      </c>
      <c r="D14" s="16">
        <v>5900</v>
      </c>
      <c r="E14" s="42">
        <f t="shared" si="2"/>
        <v>10271.16</v>
      </c>
      <c r="F14" s="42">
        <f t="shared" si="0"/>
        <v>1867.4232000000002</v>
      </c>
      <c r="G14" s="16">
        <v>2955</v>
      </c>
      <c r="H14" s="16">
        <f t="shared" si="1"/>
        <v>91.3095</v>
      </c>
      <c r="I14" s="16">
        <f t="shared" si="3"/>
        <v>98284.892700000011</v>
      </c>
      <c r="J14" s="1"/>
      <c r="K14" s="1"/>
    </row>
    <row r="15" spans="1:11" ht="14.25">
      <c r="A15" s="62" t="s">
        <v>96</v>
      </c>
      <c r="B15" s="17">
        <v>89000</v>
      </c>
      <c r="C15" s="16">
        <v>1000</v>
      </c>
      <c r="D15" s="16">
        <v>5900</v>
      </c>
      <c r="E15" s="42">
        <f t="shared" si="2"/>
        <v>10147.56</v>
      </c>
      <c r="F15" s="42">
        <f t="shared" si="0"/>
        <v>1844.9512</v>
      </c>
      <c r="G15" s="16">
        <v>2955</v>
      </c>
      <c r="H15" s="16">
        <f t="shared" si="1"/>
        <v>91.3095</v>
      </c>
      <c r="I15" s="16">
        <f t="shared" si="3"/>
        <v>97138.820699999997</v>
      </c>
      <c r="J15" s="1"/>
      <c r="K15" s="1"/>
    </row>
    <row r="16" spans="1:11" ht="14.25">
      <c r="A16" s="62" t="s">
        <v>42</v>
      </c>
      <c r="B16" s="16">
        <v>91700</v>
      </c>
      <c r="C16" s="16">
        <v>1000</v>
      </c>
      <c r="D16" s="16">
        <v>6100</v>
      </c>
      <c r="E16" s="42">
        <f t="shared" si="2"/>
        <v>10456.56</v>
      </c>
      <c r="F16" s="42">
        <f t="shared" si="0"/>
        <v>1901.1312</v>
      </c>
      <c r="G16" s="16">
        <v>2955</v>
      </c>
      <c r="H16" s="16">
        <f t="shared" si="1"/>
        <v>91.3095</v>
      </c>
      <c r="I16" s="16">
        <f t="shared" si="3"/>
        <v>100004.0007</v>
      </c>
      <c r="J16" s="1"/>
      <c r="K16" s="1"/>
    </row>
    <row r="17" spans="1:11" ht="14.25">
      <c r="A17" s="62" t="s">
        <v>30</v>
      </c>
      <c r="B17" s="16">
        <v>90450</v>
      </c>
      <c r="C17" s="16">
        <v>1000</v>
      </c>
      <c r="D17" s="16">
        <v>6000</v>
      </c>
      <c r="E17" s="42">
        <f t="shared" si="2"/>
        <v>10314.42</v>
      </c>
      <c r="F17" s="42">
        <f t="shared" si="0"/>
        <v>1875.2883999999999</v>
      </c>
      <c r="G17" s="16">
        <v>2955</v>
      </c>
      <c r="H17" s="16">
        <f t="shared" si="1"/>
        <v>91.3095</v>
      </c>
      <c r="I17" s="16">
        <f t="shared" si="3"/>
        <v>98686.017900000006</v>
      </c>
      <c r="J17" s="1"/>
      <c r="K17" s="1"/>
    </row>
    <row r="18" spans="1:11" ht="14.25">
      <c r="A18" s="62" t="s">
        <v>161</v>
      </c>
      <c r="B18" s="16">
        <v>91350</v>
      </c>
      <c r="C18" s="16">
        <v>1000</v>
      </c>
      <c r="D18" s="16">
        <v>5750</v>
      </c>
      <c r="E18" s="42">
        <f t="shared" si="2"/>
        <v>10456.56</v>
      </c>
      <c r="F18" s="42">
        <f t="shared" si="0"/>
        <v>1901.1312</v>
      </c>
      <c r="G18" s="16">
        <v>2955</v>
      </c>
      <c r="H18" s="16">
        <f t="shared" si="1"/>
        <v>91.3095</v>
      </c>
      <c r="I18" s="16">
        <f t="shared" si="3"/>
        <v>100004.0007</v>
      </c>
      <c r="J18" s="1"/>
      <c r="K18" s="1"/>
    </row>
    <row r="19" spans="1:11" ht="14.25">
      <c r="A19" s="62" t="s">
        <v>208</v>
      </c>
      <c r="B19" s="16">
        <v>88050</v>
      </c>
      <c r="C19" s="16">
        <v>1000</v>
      </c>
      <c r="D19" s="16">
        <v>5750</v>
      </c>
      <c r="E19" s="42">
        <f t="shared" si="2"/>
        <v>10048.68</v>
      </c>
      <c r="F19" s="42">
        <f t="shared" si="0"/>
        <v>1826.9735999999998</v>
      </c>
      <c r="G19" s="16">
        <v>2955</v>
      </c>
      <c r="H19" s="16">
        <f t="shared" si="1"/>
        <v>91.3095</v>
      </c>
      <c r="I19" s="16">
        <f t="shared" si="3"/>
        <v>96221.963099999994</v>
      </c>
      <c r="J19" s="1"/>
      <c r="K19" s="1"/>
    </row>
    <row r="20" spans="1:11" ht="14.25">
      <c r="A20" s="62" t="s">
        <v>155</v>
      </c>
      <c r="B20" s="16">
        <v>90350</v>
      </c>
      <c r="C20" s="16">
        <v>1000</v>
      </c>
      <c r="D20" s="16">
        <v>6350</v>
      </c>
      <c r="E20" s="42">
        <f t="shared" si="2"/>
        <v>10258.799999999999</v>
      </c>
      <c r="F20" s="42">
        <f t="shared" si="0"/>
        <v>1865.1760000000002</v>
      </c>
      <c r="G20" s="16">
        <v>2955</v>
      </c>
      <c r="H20" s="16">
        <f t="shared" si="1"/>
        <v>91.3095</v>
      </c>
      <c r="I20" s="16">
        <f t="shared" si="3"/>
        <v>98170.285500000013</v>
      </c>
      <c r="J20" s="1"/>
      <c r="K20" s="6"/>
    </row>
    <row r="21" spans="1:11" ht="14.25">
      <c r="A21" s="62" t="s">
        <v>156</v>
      </c>
      <c r="B21" s="16">
        <v>93750</v>
      </c>
      <c r="C21" s="16">
        <v>1000</v>
      </c>
      <c r="D21" s="17">
        <v>6650</v>
      </c>
      <c r="E21" s="42">
        <f t="shared" si="2"/>
        <v>10641.960000000001</v>
      </c>
      <c r="F21" s="42">
        <f t="shared" si="0"/>
        <v>1934.8392000000001</v>
      </c>
      <c r="G21" s="16">
        <v>2955</v>
      </c>
      <c r="H21" s="16">
        <f t="shared" si="1"/>
        <v>91.3095</v>
      </c>
      <c r="I21" s="16">
        <f t="shared" si="3"/>
        <v>101723.10870000001</v>
      </c>
      <c r="J21" s="1"/>
      <c r="K21" s="6"/>
    </row>
    <row r="22" spans="1:11" s="7" customFormat="1" ht="14.25">
      <c r="A22" s="62" t="s">
        <v>130</v>
      </c>
      <c r="B22" s="17">
        <v>88400</v>
      </c>
      <c r="C22" s="16">
        <v>1000</v>
      </c>
      <c r="D22" s="17">
        <v>5800</v>
      </c>
      <c r="E22" s="42">
        <f t="shared" si="2"/>
        <v>10085.76</v>
      </c>
      <c r="F22" s="42">
        <f t="shared" si="0"/>
        <v>1833.7151999999999</v>
      </c>
      <c r="G22" s="16">
        <v>2955</v>
      </c>
      <c r="H22" s="16">
        <f t="shared" si="1"/>
        <v>91.3095</v>
      </c>
      <c r="I22" s="16">
        <f t="shared" si="3"/>
        <v>96565.784700000004</v>
      </c>
    </row>
    <row r="23" spans="1:11" ht="14.25">
      <c r="A23" s="62" t="s">
        <v>95</v>
      </c>
      <c r="B23" s="16">
        <v>88950</v>
      </c>
      <c r="C23" s="16">
        <v>1000</v>
      </c>
      <c r="D23" s="16">
        <v>5900</v>
      </c>
      <c r="E23" s="42">
        <f t="shared" si="2"/>
        <v>10141.380000000001</v>
      </c>
      <c r="F23" s="42">
        <f t="shared" si="0"/>
        <v>1843.8276000000001</v>
      </c>
      <c r="G23" s="16">
        <v>2955</v>
      </c>
      <c r="H23" s="16">
        <f t="shared" si="1"/>
        <v>91.3095</v>
      </c>
      <c r="I23" s="16">
        <f t="shared" si="3"/>
        <v>97081.517100000012</v>
      </c>
      <c r="J23" s="1"/>
      <c r="K23" s="1"/>
    </row>
    <row r="24" spans="1:11" ht="14.25">
      <c r="A24" s="62" t="s">
        <v>157</v>
      </c>
      <c r="B24" s="16">
        <v>95200</v>
      </c>
      <c r="C24" s="16">
        <v>1000</v>
      </c>
      <c r="D24" s="17">
        <v>6700</v>
      </c>
      <c r="E24" s="42">
        <f t="shared" si="2"/>
        <v>10815</v>
      </c>
      <c r="F24" s="42">
        <f t="shared" si="0"/>
        <v>1966.3</v>
      </c>
      <c r="G24" s="16">
        <v>2955</v>
      </c>
      <c r="H24" s="16">
        <f t="shared" si="1"/>
        <v>91.3095</v>
      </c>
      <c r="I24" s="16">
        <f t="shared" si="3"/>
        <v>103327.60950000001</v>
      </c>
      <c r="J24" s="1"/>
      <c r="K24" s="1"/>
    </row>
    <row r="25" spans="1:11" ht="14.25">
      <c r="A25" s="62" t="s">
        <v>183</v>
      </c>
      <c r="B25" s="16">
        <v>92250</v>
      </c>
      <c r="C25" s="16">
        <v>1000</v>
      </c>
      <c r="D25" s="17">
        <v>6650</v>
      </c>
      <c r="E25" s="42">
        <f t="shared" si="2"/>
        <v>10456.56</v>
      </c>
      <c r="F25" s="42">
        <f t="shared" si="0"/>
        <v>1901.1312</v>
      </c>
      <c r="G25" s="16">
        <v>2955</v>
      </c>
      <c r="H25" s="16">
        <f t="shared" si="1"/>
        <v>91.3095</v>
      </c>
      <c r="I25" s="16">
        <f t="shared" si="3"/>
        <v>100004.0007</v>
      </c>
      <c r="J25" s="1"/>
      <c r="K25" s="1"/>
    </row>
    <row r="26" spans="1:11" ht="14.25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2"/>
        <v>10203.18</v>
      </c>
      <c r="F26" s="42">
        <f t="shared" si="0"/>
        <v>1855.0636</v>
      </c>
      <c r="G26" s="16">
        <v>2955</v>
      </c>
      <c r="H26" s="16">
        <f t="shared" si="1"/>
        <v>91.3095</v>
      </c>
      <c r="I26" s="16">
        <f t="shared" si="3"/>
        <v>97654.55309999999</v>
      </c>
      <c r="J26" s="1"/>
      <c r="K26" s="1"/>
    </row>
    <row r="27" spans="1:11" ht="18" customHeight="1">
      <c r="A27" s="62" t="s">
        <v>11</v>
      </c>
      <c r="B27" s="16">
        <v>83450</v>
      </c>
      <c r="C27" s="16">
        <v>0</v>
      </c>
      <c r="D27" s="16">
        <v>1900</v>
      </c>
      <c r="E27" s="42">
        <f t="shared" si="2"/>
        <v>10079.58</v>
      </c>
      <c r="F27" s="42">
        <f t="shared" si="0"/>
        <v>1832.5916</v>
      </c>
      <c r="G27" s="16">
        <v>2955</v>
      </c>
      <c r="H27" s="16">
        <f t="shared" si="1"/>
        <v>91.3095</v>
      </c>
      <c r="I27" s="16">
        <f t="shared" si="3"/>
        <v>96508.481100000005</v>
      </c>
      <c r="J27" s="1"/>
      <c r="K27" s="1"/>
    </row>
    <row r="28" spans="1:11" ht="18" customHeight="1">
      <c r="A28" s="38" t="s">
        <v>12</v>
      </c>
      <c r="B28" s="16"/>
      <c r="C28" s="16"/>
      <c r="D28" s="16"/>
      <c r="E28" s="16"/>
      <c r="F28" s="16"/>
      <c r="G28" s="16"/>
      <c r="H28" s="16"/>
      <c r="I28" s="16"/>
      <c r="J28" s="1"/>
      <c r="K28" s="1"/>
    </row>
    <row r="29" spans="1:11" ht="14.25">
      <c r="A29" s="15" t="s">
        <v>29</v>
      </c>
      <c r="B29" s="16">
        <v>92800</v>
      </c>
      <c r="C29" s="16">
        <v>1000</v>
      </c>
      <c r="D29" s="16">
        <v>5750</v>
      </c>
      <c r="E29" s="42">
        <f t="shared" ref="E29:E39" si="4">+(B29-C29-D29)*0.1236</f>
        <v>10635.78</v>
      </c>
      <c r="F29" s="42">
        <f t="shared" ref="F29:F39" si="5">+(B29-C29-D29+E29)*0.02</f>
        <v>1933.7156</v>
      </c>
      <c r="G29" s="16">
        <v>2955</v>
      </c>
      <c r="H29" s="16">
        <f t="shared" ref="H29:H39" si="6">+G29*0.0309</f>
        <v>91.3095</v>
      </c>
      <c r="I29" s="16">
        <f t="shared" ref="I29:I39" si="7">+B29-C29-D29+E29+F29+G29+H29</f>
        <v>101665.8051</v>
      </c>
      <c r="J29" s="1"/>
      <c r="K29" s="1"/>
    </row>
    <row r="30" spans="1:11" ht="14.25">
      <c r="A30" s="15" t="s">
        <v>47</v>
      </c>
      <c r="B30" s="16">
        <v>92600</v>
      </c>
      <c r="C30" s="16">
        <v>1000</v>
      </c>
      <c r="D30" s="16">
        <v>6650</v>
      </c>
      <c r="E30" s="42">
        <f t="shared" si="4"/>
        <v>10499.82</v>
      </c>
      <c r="F30" s="42">
        <f t="shared" si="5"/>
        <v>1908.9964000000002</v>
      </c>
      <c r="G30" s="16">
        <v>2955</v>
      </c>
      <c r="H30" s="16">
        <f t="shared" si="6"/>
        <v>91.3095</v>
      </c>
      <c r="I30" s="16">
        <f t="shared" si="7"/>
        <v>100405.12590000001</v>
      </c>
      <c r="J30" s="1"/>
      <c r="K30" s="1"/>
    </row>
    <row r="31" spans="1:11" ht="14.25">
      <c r="A31" s="15" t="s">
        <v>46</v>
      </c>
      <c r="B31" s="16">
        <v>91250</v>
      </c>
      <c r="C31" s="16">
        <v>1000</v>
      </c>
      <c r="D31" s="16">
        <v>5650</v>
      </c>
      <c r="E31" s="42">
        <f t="shared" si="4"/>
        <v>10456.56</v>
      </c>
      <c r="F31" s="42">
        <f t="shared" si="5"/>
        <v>1901.1312</v>
      </c>
      <c r="G31" s="16">
        <v>2955</v>
      </c>
      <c r="H31" s="16">
        <f t="shared" si="6"/>
        <v>91.3095</v>
      </c>
      <c r="I31" s="16">
        <f t="shared" si="7"/>
        <v>100004.0007</v>
      </c>
      <c r="J31" s="1"/>
      <c r="K31" s="1"/>
    </row>
    <row r="32" spans="1:11" ht="14.25">
      <c r="A32" s="15" t="s">
        <v>179</v>
      </c>
      <c r="B32" s="16">
        <v>93350</v>
      </c>
      <c r="C32" s="16">
        <v>1000</v>
      </c>
      <c r="D32" s="16">
        <v>5850</v>
      </c>
      <c r="E32" s="42">
        <f t="shared" si="4"/>
        <v>10691.4</v>
      </c>
      <c r="F32" s="42">
        <f t="shared" si="5"/>
        <v>1943.828</v>
      </c>
      <c r="G32" s="16">
        <v>2955</v>
      </c>
      <c r="H32" s="16">
        <f t="shared" si="6"/>
        <v>91.3095</v>
      </c>
      <c r="I32" s="16">
        <f t="shared" si="7"/>
        <v>102181.53749999999</v>
      </c>
      <c r="J32" s="1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6550</v>
      </c>
      <c r="E33" s="42">
        <f t="shared" si="4"/>
        <v>11074.56</v>
      </c>
      <c r="F33" s="42">
        <f t="shared" si="5"/>
        <v>2013.4911999999999</v>
      </c>
      <c r="G33" s="16">
        <v>2955</v>
      </c>
      <c r="H33" s="16">
        <f t="shared" si="6"/>
        <v>91.3095</v>
      </c>
      <c r="I33" s="16">
        <f t="shared" si="7"/>
        <v>105734.3607</v>
      </c>
      <c r="J33" s="1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f>+[1]PP!F11</f>
        <v>6050</v>
      </c>
      <c r="E34" s="42">
        <f t="shared" si="4"/>
        <v>10691.4</v>
      </c>
      <c r="F34" s="42">
        <f t="shared" si="5"/>
        <v>1943.828</v>
      </c>
      <c r="G34" s="16">
        <v>2955</v>
      </c>
      <c r="H34" s="16">
        <f t="shared" si="6"/>
        <v>91.3095</v>
      </c>
      <c r="I34" s="16">
        <f t="shared" si="7"/>
        <v>102181.53749999999</v>
      </c>
      <c r="J34" s="1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6000</v>
      </c>
      <c r="E35" s="42">
        <f t="shared" si="4"/>
        <v>10400.94</v>
      </c>
      <c r="F35" s="42">
        <f t="shared" si="5"/>
        <v>1891.0188000000001</v>
      </c>
      <c r="G35" s="16">
        <v>2955</v>
      </c>
      <c r="H35" s="16">
        <f t="shared" si="6"/>
        <v>91.3095</v>
      </c>
      <c r="I35" s="16">
        <f t="shared" si="7"/>
        <v>99488.268300000011</v>
      </c>
      <c r="J35" s="1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6100</v>
      </c>
      <c r="E36" s="42">
        <f t="shared" si="4"/>
        <v>10635.78</v>
      </c>
      <c r="F36" s="42">
        <f t="shared" si="5"/>
        <v>1933.7156</v>
      </c>
      <c r="G36" s="16">
        <v>2955</v>
      </c>
      <c r="H36" s="16">
        <f t="shared" si="6"/>
        <v>91.3095</v>
      </c>
      <c r="I36" s="16">
        <f t="shared" si="7"/>
        <v>101665.8051</v>
      </c>
      <c r="J36" s="1"/>
      <c r="K36" s="1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5"/>
        <v>1938.21</v>
      </c>
      <c r="G37" s="16">
        <v>2955</v>
      </c>
      <c r="H37" s="16">
        <f t="shared" si="6"/>
        <v>91.3095</v>
      </c>
      <c r="I37" s="16">
        <f t="shared" si="7"/>
        <v>101895.01950000001</v>
      </c>
      <c r="J37" s="1"/>
      <c r="K37" s="1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5"/>
        <v>1848.3220000000001</v>
      </c>
      <c r="G38" s="16">
        <v>2955</v>
      </c>
      <c r="H38" s="16">
        <f t="shared" si="6"/>
        <v>91.3095</v>
      </c>
      <c r="I38" s="16">
        <f t="shared" si="7"/>
        <v>97310.731500000009</v>
      </c>
      <c r="J38" s="1"/>
      <c r="K38" s="1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5"/>
        <v>1803.3779999999999</v>
      </c>
      <c r="G39" s="16">
        <v>2955</v>
      </c>
      <c r="H39" s="16">
        <f t="shared" si="6"/>
        <v>91.3095</v>
      </c>
      <c r="I39" s="16">
        <f t="shared" si="7"/>
        <v>95018.587499999994</v>
      </c>
      <c r="J39" s="1"/>
      <c r="K39" s="1"/>
    </row>
    <row r="40" spans="1:11" ht="18" customHeight="1">
      <c r="A40" s="38" t="s">
        <v>13</v>
      </c>
      <c r="B40" s="16"/>
      <c r="C40" s="16"/>
      <c r="D40" s="16"/>
      <c r="E40" s="16"/>
      <c r="F40" s="16"/>
      <c r="G40" s="16"/>
      <c r="H40" s="16"/>
      <c r="I40" s="16"/>
      <c r="J40" s="1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6950</v>
      </c>
      <c r="E41" s="42">
        <f t="shared" ref="E41:E49" si="8">+(B41-C41-D41)*0.1236</f>
        <v>11080.74</v>
      </c>
      <c r="F41" s="42">
        <f t="shared" ref="F41:F49" si="9">+(B41-C41-D41+E41)*0.02</f>
        <v>2014.6148000000001</v>
      </c>
      <c r="G41" s="16">
        <v>2955</v>
      </c>
      <c r="H41" s="16">
        <f t="shared" ref="H41:H49" si="10">+G41*0.0309</f>
        <v>91.3095</v>
      </c>
      <c r="I41" s="16">
        <f t="shared" ref="I41:I49" si="11">+B41-C41-D41+E41+F41+G41+H41</f>
        <v>105791.6643</v>
      </c>
      <c r="J41" s="1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6550</v>
      </c>
      <c r="E42" s="42">
        <f t="shared" si="8"/>
        <v>10845.9</v>
      </c>
      <c r="F42" s="42">
        <f t="shared" si="9"/>
        <v>1971.9179999999999</v>
      </c>
      <c r="G42" s="16">
        <v>2955</v>
      </c>
      <c r="H42" s="16">
        <f t="shared" si="10"/>
        <v>91.3095</v>
      </c>
      <c r="I42" s="16">
        <f t="shared" si="11"/>
        <v>103614.1275</v>
      </c>
      <c r="J42" s="1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v>6450</v>
      </c>
      <c r="E43" s="42">
        <f t="shared" si="8"/>
        <v>10944.78</v>
      </c>
      <c r="F43" s="42">
        <f t="shared" si="9"/>
        <v>1989.8956000000001</v>
      </c>
      <c r="G43" s="16">
        <v>2955</v>
      </c>
      <c r="H43" s="16">
        <f t="shared" si="10"/>
        <v>91.3095</v>
      </c>
      <c r="I43" s="16">
        <f t="shared" si="11"/>
        <v>104530.98510000001</v>
      </c>
      <c r="J43" s="1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6750</v>
      </c>
      <c r="E44" s="42">
        <f t="shared" si="8"/>
        <v>10672.86</v>
      </c>
      <c r="F44" s="42">
        <f t="shared" si="9"/>
        <v>1940.4572000000001</v>
      </c>
      <c r="G44" s="16">
        <v>2955</v>
      </c>
      <c r="H44" s="16">
        <f t="shared" si="10"/>
        <v>91.3095</v>
      </c>
      <c r="I44" s="16">
        <f t="shared" si="11"/>
        <v>102009.62670000001</v>
      </c>
      <c r="J44" s="1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6700</v>
      </c>
      <c r="E45" s="42">
        <f t="shared" si="8"/>
        <v>10672.86</v>
      </c>
      <c r="F45" s="42">
        <f t="shared" si="9"/>
        <v>1940.4572000000001</v>
      </c>
      <c r="G45" s="16">
        <v>2955</v>
      </c>
      <c r="H45" s="16">
        <f t="shared" si="10"/>
        <v>91.3095</v>
      </c>
      <c r="I45" s="16">
        <f t="shared" si="11"/>
        <v>102009.62670000001</v>
      </c>
      <c r="J45" s="1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6750</v>
      </c>
      <c r="E46" s="42">
        <f t="shared" si="8"/>
        <v>10604.880000000001</v>
      </c>
      <c r="F46" s="42">
        <f t="shared" si="9"/>
        <v>1928.0976000000001</v>
      </c>
      <c r="G46" s="16">
        <v>2955</v>
      </c>
      <c r="H46" s="16">
        <f t="shared" si="10"/>
        <v>91.3095</v>
      </c>
      <c r="I46" s="16">
        <f t="shared" si="11"/>
        <v>101379.2871</v>
      </c>
      <c r="J46" s="1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6500</v>
      </c>
      <c r="E47" s="42">
        <f t="shared" si="8"/>
        <v>10802.64</v>
      </c>
      <c r="F47" s="42">
        <f t="shared" si="9"/>
        <v>1964.0527999999999</v>
      </c>
      <c r="G47" s="16">
        <v>2955</v>
      </c>
      <c r="H47" s="16">
        <f t="shared" si="10"/>
        <v>91.3095</v>
      </c>
      <c r="I47" s="16">
        <f t="shared" si="11"/>
        <v>103213.00230000001</v>
      </c>
      <c r="J47" s="1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+[1]PP!L11</f>
        <v>2950</v>
      </c>
      <c r="E48" s="42">
        <f t="shared" si="8"/>
        <v>11426.82</v>
      </c>
      <c r="F48" s="42">
        <f t="shared" si="9"/>
        <v>2077.5364</v>
      </c>
      <c r="G48" s="16">
        <v>2955</v>
      </c>
      <c r="H48" s="16">
        <f t="shared" si="10"/>
        <v>91.3095</v>
      </c>
      <c r="I48" s="16">
        <f t="shared" si="11"/>
        <v>109000.66590000001</v>
      </c>
      <c r="J48" s="1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+[1]PP!K11</f>
        <v>6700</v>
      </c>
      <c r="E49" s="42">
        <f t="shared" si="8"/>
        <v>10864.44</v>
      </c>
      <c r="F49" s="42">
        <f t="shared" si="9"/>
        <v>1975.2888</v>
      </c>
      <c r="G49" s="16">
        <v>2955</v>
      </c>
      <c r="H49" s="16">
        <f t="shared" si="10"/>
        <v>91.3095</v>
      </c>
      <c r="I49" s="16">
        <f t="shared" si="11"/>
        <v>103786.0383</v>
      </c>
      <c r="J49" s="1"/>
      <c r="K49" s="1"/>
    </row>
    <row r="50" spans="1:11" ht="18" customHeight="1">
      <c r="A50" s="38" t="s">
        <v>14</v>
      </c>
      <c r="B50" s="16"/>
      <c r="C50" s="16"/>
      <c r="D50" s="16"/>
      <c r="E50" s="16"/>
      <c r="F50" s="16"/>
      <c r="G50" s="16"/>
      <c r="H50" s="16"/>
      <c r="I50" s="16"/>
      <c r="J50" s="1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7200</v>
      </c>
      <c r="E51" s="42">
        <f t="shared" ref="E51:E58" si="12">+(B51-C51-D51)*0.1236</f>
        <v>10351.5</v>
      </c>
      <c r="F51" s="42">
        <f t="shared" ref="F51:F58" si="13">+(B51-C51-D51+E51)*0.02</f>
        <v>1882.03</v>
      </c>
      <c r="G51" s="16">
        <v>2955</v>
      </c>
      <c r="H51" s="16">
        <f t="shared" ref="H51:H58" si="14">+G51*0.0309</f>
        <v>91.3095</v>
      </c>
      <c r="I51" s="16">
        <f t="shared" ref="I51:I58" si="15">+B51-C51-D51+E51+F51+G51+H51</f>
        <v>99029.839500000002</v>
      </c>
      <c r="J51" s="1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7200</v>
      </c>
      <c r="E52" s="42">
        <f t="shared" si="12"/>
        <v>10283.52</v>
      </c>
      <c r="F52" s="42">
        <f t="shared" si="13"/>
        <v>1869.6704000000002</v>
      </c>
      <c r="G52" s="16">
        <v>2955</v>
      </c>
      <c r="H52" s="16">
        <f t="shared" si="14"/>
        <v>91.3095</v>
      </c>
      <c r="I52" s="16">
        <f t="shared" si="15"/>
        <v>98399.49990000001</v>
      </c>
      <c r="J52" s="1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7200</v>
      </c>
      <c r="E53" s="42">
        <f t="shared" si="12"/>
        <v>10283.52</v>
      </c>
      <c r="F53" s="42">
        <f t="shared" si="13"/>
        <v>1869.6704000000002</v>
      </c>
      <c r="G53" s="16">
        <v>2955</v>
      </c>
      <c r="H53" s="16">
        <f t="shared" si="14"/>
        <v>91.3095</v>
      </c>
      <c r="I53" s="16">
        <f t="shared" si="15"/>
        <v>98399.49990000001</v>
      </c>
      <c r="J53" s="1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6100</v>
      </c>
      <c r="E54" s="42">
        <f t="shared" si="12"/>
        <v>10524.54</v>
      </c>
      <c r="F54" s="42">
        <f t="shared" si="13"/>
        <v>1913.4908000000003</v>
      </c>
      <c r="G54" s="16">
        <v>2955</v>
      </c>
      <c r="H54" s="16">
        <f t="shared" si="14"/>
        <v>91.3095</v>
      </c>
      <c r="I54" s="16">
        <f t="shared" si="15"/>
        <v>100634.34030000001</v>
      </c>
      <c r="J54" s="1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6100</v>
      </c>
      <c r="E55" s="42">
        <f t="shared" si="12"/>
        <v>10709.94</v>
      </c>
      <c r="F55" s="42">
        <f t="shared" si="13"/>
        <v>1947.1988000000001</v>
      </c>
      <c r="G55" s="16">
        <v>2955</v>
      </c>
      <c r="H55" s="16">
        <f t="shared" si="14"/>
        <v>91.3095</v>
      </c>
      <c r="I55" s="16">
        <f t="shared" si="15"/>
        <v>102353.4483</v>
      </c>
      <c r="J55" s="1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6450</v>
      </c>
      <c r="E56" s="42">
        <f t="shared" si="12"/>
        <v>10629.6</v>
      </c>
      <c r="F56" s="42">
        <f t="shared" si="13"/>
        <v>1932.5920000000001</v>
      </c>
      <c r="G56" s="16">
        <v>2955</v>
      </c>
      <c r="H56" s="16">
        <f t="shared" si="14"/>
        <v>91.3095</v>
      </c>
      <c r="I56" s="16">
        <f t="shared" si="15"/>
        <v>101608.50150000001</v>
      </c>
      <c r="J56" s="1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6450</v>
      </c>
      <c r="E57" s="42">
        <f>+(B57-C57-D57)*0.1236</f>
        <v>10567.8</v>
      </c>
      <c r="F57" s="42">
        <f t="shared" si="13"/>
        <v>1921.356</v>
      </c>
      <c r="G57" s="16">
        <v>2955</v>
      </c>
      <c r="H57" s="16">
        <f>+G57*0.0309</f>
        <v>91.3095</v>
      </c>
      <c r="I57" s="16">
        <f t="shared" si="15"/>
        <v>101035.46550000001</v>
      </c>
      <c r="J57" s="1"/>
      <c r="K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12"/>
        <v>10530.72</v>
      </c>
      <c r="F58" s="42">
        <f t="shared" si="13"/>
        <v>1914.6144000000002</v>
      </c>
      <c r="G58" s="16">
        <v>2955</v>
      </c>
      <c r="H58" s="16">
        <f t="shared" si="14"/>
        <v>91.3095</v>
      </c>
      <c r="I58" s="16">
        <f t="shared" si="15"/>
        <v>100691.64390000001</v>
      </c>
      <c r="J58" s="1"/>
      <c r="K58" s="1"/>
    </row>
    <row r="59" spans="1:11" ht="18" customHeight="1">
      <c r="A59" s="18" t="s">
        <v>31</v>
      </c>
      <c r="B59" s="19"/>
      <c r="C59" s="19"/>
      <c r="D59" s="19"/>
      <c r="E59" s="19"/>
      <c r="F59" s="19"/>
      <c r="G59" s="19"/>
      <c r="H59" s="19"/>
      <c r="I59" s="19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9">
    <mergeCell ref="G63:I63"/>
    <mergeCell ref="A1:J1"/>
    <mergeCell ref="A2:J2"/>
    <mergeCell ref="A4:J4"/>
    <mergeCell ref="A3:J3"/>
    <mergeCell ref="A7:J7"/>
    <mergeCell ref="H60:I60"/>
    <mergeCell ref="H61:I61"/>
    <mergeCell ref="G62:I62"/>
  </mergeCells>
  <phoneticPr fontId="0" type="noConversion"/>
  <hyperlinks>
    <hyperlink ref="E9" r:id="rId1" display="E.D.@ 14.42%"/>
  </hyperlinks>
  <pageMargins left="0.9" right="0" top="0.37" bottom="0" header="0" footer="0"/>
  <pageSetup paperSize="9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 fitToPage="1"/>
  </sheetPr>
  <dimension ref="A1:K78"/>
  <sheetViews>
    <sheetView topLeftCell="B16" zoomScale="115" zoomScaleNormal="115" workbookViewId="0">
      <selection activeCell="G19" sqref="G19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28515625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  <col min="11" max="11" width="9.140625" style="63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8" customHeight="1">
      <c r="A5" s="11" t="s">
        <v>110</v>
      </c>
      <c r="B5" s="13"/>
      <c r="C5" s="13"/>
      <c r="D5" s="13"/>
      <c r="E5" s="13"/>
      <c r="F5" s="13"/>
      <c r="G5" s="13"/>
      <c r="H5" s="13"/>
      <c r="I5" s="53"/>
      <c r="J5" s="46"/>
    </row>
    <row r="6" spans="1:11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  <c r="K6" s="64"/>
    </row>
    <row r="7" spans="1:11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1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1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1" ht="14.25">
      <c r="A10" s="62" t="s">
        <v>197</v>
      </c>
      <c r="B10" s="17">
        <v>89550</v>
      </c>
      <c r="C10" s="16">
        <v>1000</v>
      </c>
      <c r="D10" s="16">
        <v>5900</v>
      </c>
      <c r="E10" s="42">
        <f>+(B10-C10-D10)*0.1236</f>
        <v>10215.540000000001</v>
      </c>
      <c r="F10" s="42">
        <f>+(B10-C10-D10+E10)*0.02</f>
        <v>1857.3108000000002</v>
      </c>
      <c r="G10" s="16">
        <f>+B10-C10-D10+E10+F10</f>
        <v>94722.850800000015</v>
      </c>
      <c r="H10" s="19"/>
      <c r="I10" s="49" t="s">
        <v>53</v>
      </c>
      <c r="J10" s="50"/>
    </row>
    <row r="11" spans="1:11" ht="14.25">
      <c r="A11" s="62" t="s">
        <v>43</v>
      </c>
      <c r="B11" s="17">
        <v>91050</v>
      </c>
      <c r="C11" s="16">
        <v>1000</v>
      </c>
      <c r="D11" s="17">
        <v>5900</v>
      </c>
      <c r="E11" s="42">
        <f t="shared" ref="E11:E27" si="0">+(B11-C11-D11)*0.1236</f>
        <v>10400.94</v>
      </c>
      <c r="F11" s="42">
        <f t="shared" ref="F11:F27" si="1">+(B11-C11-D11+E11)*0.02</f>
        <v>1891.0188000000001</v>
      </c>
      <c r="G11" s="16">
        <f t="shared" ref="G11:G58" si="2">+B11-C11-D11+E11+F11</f>
        <v>96441.958800000008</v>
      </c>
      <c r="H11" s="19"/>
      <c r="I11" s="29"/>
      <c r="J11" s="29"/>
    </row>
    <row r="12" spans="1:11" ht="14.25">
      <c r="A12" s="62" t="s">
        <v>198</v>
      </c>
      <c r="B12" s="17">
        <v>89050</v>
      </c>
      <c r="C12" s="16">
        <v>1000</v>
      </c>
      <c r="D12" s="17">
        <v>5900</v>
      </c>
      <c r="E12" s="42">
        <f t="shared" si="0"/>
        <v>10153.74</v>
      </c>
      <c r="F12" s="42">
        <f t="shared" si="1"/>
        <v>1846.0748000000001</v>
      </c>
      <c r="G12" s="16">
        <f t="shared" si="2"/>
        <v>94149.814800000007</v>
      </c>
      <c r="H12" s="19"/>
      <c r="I12" s="29"/>
      <c r="J12" s="29"/>
    </row>
    <row r="13" spans="1:11" ht="14.25">
      <c r="A13" s="62" t="s">
        <v>207</v>
      </c>
      <c r="B13" s="17">
        <v>88500</v>
      </c>
      <c r="C13" s="16">
        <v>1000</v>
      </c>
      <c r="D13" s="16">
        <v>5900</v>
      </c>
      <c r="E13" s="42">
        <f t="shared" si="0"/>
        <v>10085.76</v>
      </c>
      <c r="F13" s="42">
        <f t="shared" si="1"/>
        <v>1833.7151999999999</v>
      </c>
      <c r="G13" s="16">
        <f t="shared" si="2"/>
        <v>93519.475200000001</v>
      </c>
      <c r="H13" s="66" t="s">
        <v>20</v>
      </c>
      <c r="I13" s="32" t="s">
        <v>21</v>
      </c>
      <c r="J13" s="9" t="s">
        <v>101</v>
      </c>
      <c r="K13" s="3"/>
    </row>
    <row r="14" spans="1:11" ht="14.25">
      <c r="A14" s="62" t="s">
        <v>97</v>
      </c>
      <c r="B14" s="17">
        <v>90000</v>
      </c>
      <c r="C14" s="16">
        <v>1000</v>
      </c>
      <c r="D14" s="16">
        <v>5900</v>
      </c>
      <c r="E14" s="42">
        <f t="shared" si="0"/>
        <v>10271.16</v>
      </c>
      <c r="F14" s="42">
        <f t="shared" si="1"/>
        <v>1867.4232000000002</v>
      </c>
      <c r="G14" s="16">
        <f t="shared" si="2"/>
        <v>95238.583200000008</v>
      </c>
      <c r="H14" s="33" t="s">
        <v>22</v>
      </c>
      <c r="I14" s="32" t="s">
        <v>23</v>
      </c>
      <c r="J14" s="61">
        <v>3.09E-2</v>
      </c>
      <c r="K14" s="3"/>
    </row>
    <row r="15" spans="1:11" ht="14.25">
      <c r="A15" s="62" t="s">
        <v>96</v>
      </c>
      <c r="B15" s="17">
        <v>89000</v>
      </c>
      <c r="C15" s="16">
        <v>1000</v>
      </c>
      <c r="D15" s="16">
        <v>5900</v>
      </c>
      <c r="E15" s="42">
        <f t="shared" si="0"/>
        <v>10147.56</v>
      </c>
      <c r="F15" s="42">
        <f t="shared" si="1"/>
        <v>1844.9512</v>
      </c>
      <c r="G15" s="16">
        <f t="shared" si="2"/>
        <v>94092.511199999994</v>
      </c>
      <c r="H15" s="33"/>
      <c r="I15" s="33"/>
      <c r="J15" s="32"/>
      <c r="K15" s="3"/>
    </row>
    <row r="16" spans="1:11" ht="14.25">
      <c r="A16" s="62" t="s">
        <v>42</v>
      </c>
      <c r="B16" s="16">
        <v>91700</v>
      </c>
      <c r="C16" s="16">
        <v>1000</v>
      </c>
      <c r="D16" s="16">
        <v>6100</v>
      </c>
      <c r="E16" s="42">
        <f t="shared" si="0"/>
        <v>10456.56</v>
      </c>
      <c r="F16" s="42">
        <f t="shared" si="1"/>
        <v>1901.1312</v>
      </c>
      <c r="G16" s="16">
        <f t="shared" si="2"/>
        <v>96957.691200000001</v>
      </c>
      <c r="H16" s="33"/>
      <c r="I16" s="33"/>
      <c r="J16" s="32"/>
      <c r="K16" s="3"/>
    </row>
    <row r="17" spans="1:11" ht="14.25">
      <c r="A17" s="62" t="s">
        <v>30</v>
      </c>
      <c r="B17" s="16">
        <v>90450</v>
      </c>
      <c r="C17" s="16">
        <v>1000</v>
      </c>
      <c r="D17" s="16">
        <v>6000</v>
      </c>
      <c r="E17" s="42">
        <f t="shared" si="0"/>
        <v>10314.42</v>
      </c>
      <c r="F17" s="42">
        <f t="shared" si="1"/>
        <v>1875.2883999999999</v>
      </c>
      <c r="G17" s="16">
        <f t="shared" si="2"/>
        <v>95639.708400000003</v>
      </c>
      <c r="H17" s="33" t="s">
        <v>25</v>
      </c>
      <c r="I17" s="56">
        <v>2873</v>
      </c>
      <c r="J17" s="16">
        <f>+I17*0.0309</f>
        <v>88.775700000000001</v>
      </c>
      <c r="K17" s="65"/>
    </row>
    <row r="18" spans="1:11" ht="14.25">
      <c r="A18" s="62" t="s">
        <v>161</v>
      </c>
      <c r="B18" s="16">
        <v>91350</v>
      </c>
      <c r="C18" s="16">
        <v>1000</v>
      </c>
      <c r="D18" s="16">
        <v>5750</v>
      </c>
      <c r="E18" s="42">
        <f t="shared" si="0"/>
        <v>10456.56</v>
      </c>
      <c r="F18" s="42">
        <f t="shared" si="1"/>
        <v>1901.1312</v>
      </c>
      <c r="G18" s="16">
        <f t="shared" si="2"/>
        <v>96957.691200000001</v>
      </c>
      <c r="H18" s="33"/>
      <c r="I18" s="56"/>
      <c r="J18" s="47"/>
      <c r="K18" s="65"/>
    </row>
    <row r="19" spans="1:11" ht="14.25">
      <c r="A19" s="62" t="s">
        <v>208</v>
      </c>
      <c r="B19" s="16">
        <v>88050</v>
      </c>
      <c r="C19" s="16">
        <v>1000</v>
      </c>
      <c r="D19" s="16">
        <v>5750</v>
      </c>
      <c r="E19" s="42">
        <f t="shared" si="0"/>
        <v>10048.68</v>
      </c>
      <c r="F19" s="42">
        <f t="shared" si="1"/>
        <v>1826.9735999999998</v>
      </c>
      <c r="G19" s="16">
        <f t="shared" si="2"/>
        <v>93175.653599999991</v>
      </c>
      <c r="H19" s="33" t="s">
        <v>36</v>
      </c>
      <c r="I19" s="56">
        <v>3053</v>
      </c>
      <c r="J19" s="16">
        <f>+I19*0.0309</f>
        <v>94.337699999999998</v>
      </c>
      <c r="K19" s="65"/>
    </row>
    <row r="20" spans="1:11" ht="14.25">
      <c r="A20" s="62" t="s">
        <v>155</v>
      </c>
      <c r="B20" s="16">
        <v>90350</v>
      </c>
      <c r="C20" s="16">
        <v>1000</v>
      </c>
      <c r="D20" s="16">
        <v>6350</v>
      </c>
      <c r="E20" s="42">
        <f t="shared" si="0"/>
        <v>10258.799999999999</v>
      </c>
      <c r="F20" s="42">
        <f t="shared" si="1"/>
        <v>1865.1760000000002</v>
      </c>
      <c r="G20" s="16">
        <f t="shared" si="2"/>
        <v>95123.97600000001</v>
      </c>
      <c r="H20" s="33" t="s">
        <v>70</v>
      </c>
      <c r="I20" s="56">
        <v>3445</v>
      </c>
      <c r="J20" s="16">
        <f>+I20*0.0309</f>
        <v>106.45050000000001</v>
      </c>
      <c r="K20" s="65"/>
    </row>
    <row r="21" spans="1:11" ht="14.25">
      <c r="A21" s="62" t="s">
        <v>156</v>
      </c>
      <c r="B21" s="16">
        <v>93750</v>
      </c>
      <c r="C21" s="16">
        <v>1000</v>
      </c>
      <c r="D21" s="17">
        <v>6650</v>
      </c>
      <c r="E21" s="42">
        <f t="shared" si="0"/>
        <v>10641.960000000001</v>
      </c>
      <c r="F21" s="42">
        <f t="shared" si="1"/>
        <v>1934.8392000000001</v>
      </c>
      <c r="G21" s="16">
        <f t="shared" si="2"/>
        <v>98676.799200000009</v>
      </c>
      <c r="H21" s="33"/>
      <c r="I21" s="56"/>
      <c r="J21" s="16"/>
      <c r="K21" s="65"/>
    </row>
    <row r="22" spans="1:11" ht="14.25">
      <c r="A22" s="62" t="s">
        <v>130</v>
      </c>
      <c r="B22" s="17">
        <v>88400</v>
      </c>
      <c r="C22" s="16">
        <v>1000</v>
      </c>
      <c r="D22" s="17">
        <v>5800</v>
      </c>
      <c r="E22" s="42">
        <f t="shared" si="0"/>
        <v>10085.76</v>
      </c>
      <c r="F22" s="42">
        <f t="shared" si="1"/>
        <v>1833.7151999999999</v>
      </c>
      <c r="G22" s="16">
        <f t="shared" si="2"/>
        <v>93519.475200000001</v>
      </c>
      <c r="H22" s="33" t="s">
        <v>69</v>
      </c>
      <c r="I22" s="56">
        <v>3107</v>
      </c>
      <c r="J22" s="16">
        <f>+I22*0.0309</f>
        <v>96.006299999999996</v>
      </c>
      <c r="K22" s="65"/>
    </row>
    <row r="23" spans="1:11" ht="14.25">
      <c r="A23" s="62" t="s">
        <v>95</v>
      </c>
      <c r="B23" s="16">
        <v>88950</v>
      </c>
      <c r="C23" s="16">
        <v>1000</v>
      </c>
      <c r="D23" s="16">
        <v>5900</v>
      </c>
      <c r="E23" s="42">
        <f t="shared" si="0"/>
        <v>10141.380000000001</v>
      </c>
      <c r="F23" s="42">
        <f t="shared" si="1"/>
        <v>1843.8276000000001</v>
      </c>
      <c r="G23" s="16">
        <f t="shared" si="2"/>
        <v>94035.207600000009</v>
      </c>
      <c r="H23" s="33" t="s">
        <v>26</v>
      </c>
      <c r="I23" s="56">
        <v>2759</v>
      </c>
      <c r="J23" s="16">
        <f>+I23*0.0309</f>
        <v>85.253100000000003</v>
      </c>
      <c r="K23" s="65"/>
    </row>
    <row r="24" spans="1:11" ht="14.25">
      <c r="A24" s="62" t="s">
        <v>157</v>
      </c>
      <c r="B24" s="16">
        <v>95200</v>
      </c>
      <c r="C24" s="16">
        <v>1000</v>
      </c>
      <c r="D24" s="17">
        <v>6700</v>
      </c>
      <c r="E24" s="42">
        <f t="shared" si="0"/>
        <v>10815</v>
      </c>
      <c r="F24" s="42">
        <f t="shared" si="1"/>
        <v>1966.3</v>
      </c>
      <c r="G24" s="16">
        <f t="shared" si="2"/>
        <v>100281.3</v>
      </c>
      <c r="H24" s="33" t="s">
        <v>67</v>
      </c>
      <c r="I24" s="56">
        <v>2956</v>
      </c>
      <c r="J24" s="16">
        <f>+I24*0.0309</f>
        <v>91.340400000000002</v>
      </c>
      <c r="K24" s="65"/>
    </row>
    <row r="25" spans="1:11" ht="14.25">
      <c r="A25" s="62" t="s">
        <v>183</v>
      </c>
      <c r="B25" s="16">
        <v>92250</v>
      </c>
      <c r="C25" s="16">
        <v>1000</v>
      </c>
      <c r="D25" s="17">
        <v>6650</v>
      </c>
      <c r="E25" s="42">
        <f t="shared" si="0"/>
        <v>10456.56</v>
      </c>
      <c r="F25" s="42">
        <f t="shared" si="1"/>
        <v>1901.1312</v>
      </c>
      <c r="G25" s="16">
        <f t="shared" si="2"/>
        <v>96957.691200000001</v>
      </c>
      <c r="H25" s="33" t="s">
        <v>211</v>
      </c>
      <c r="I25" s="56">
        <v>3054</v>
      </c>
      <c r="J25" s="16">
        <f>+I25*0.0309</f>
        <v>94.368600000000001</v>
      </c>
      <c r="K25" s="65"/>
    </row>
    <row r="26" spans="1:11" ht="13.5" customHeight="1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 t="s">
        <v>68</v>
      </c>
      <c r="I26" s="56">
        <v>3374</v>
      </c>
      <c r="J26" s="16">
        <f t="shared" ref="J26:J34" si="3">+I26*0.0309</f>
        <v>104.25660000000001</v>
      </c>
      <c r="K26" s="65"/>
    </row>
    <row r="27" spans="1:11" ht="14.25">
      <c r="A27" s="62" t="s">
        <v>11</v>
      </c>
      <c r="B27" s="16">
        <v>83450</v>
      </c>
      <c r="C27" s="85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 t="s">
        <v>66</v>
      </c>
      <c r="I27" s="56">
        <v>2955</v>
      </c>
      <c r="J27" s="16">
        <f t="shared" si="3"/>
        <v>91.3095</v>
      </c>
      <c r="K27" s="65"/>
    </row>
    <row r="28" spans="1:11" ht="15">
      <c r="A28" s="38" t="s">
        <v>12</v>
      </c>
      <c r="B28" s="16"/>
      <c r="C28" s="16"/>
      <c r="D28" s="16"/>
      <c r="E28" s="9"/>
      <c r="F28" s="9"/>
      <c r="G28" s="9"/>
      <c r="H28" s="33" t="s">
        <v>37</v>
      </c>
      <c r="I28" s="56">
        <v>3124</v>
      </c>
      <c r="J28" s="16">
        <f t="shared" si="3"/>
        <v>96.531599999999997</v>
      </c>
      <c r="K28" s="65"/>
    </row>
    <row r="29" spans="1:11" ht="18" customHeight="1">
      <c r="A29" s="15" t="s">
        <v>29</v>
      </c>
      <c r="B29" s="16">
        <v>92800</v>
      </c>
      <c r="C29" s="16">
        <v>1000</v>
      </c>
      <c r="D29" s="16">
        <v>5750</v>
      </c>
      <c r="E29" s="42">
        <f t="shared" ref="E29:E39" si="4">+(B29-C29-D29)*0.1236</f>
        <v>10635.78</v>
      </c>
      <c r="F29" s="42">
        <f t="shared" ref="F29:F39" si="5">+(B29-C29-D29+E29)*0.02</f>
        <v>1933.7156</v>
      </c>
      <c r="G29" s="16">
        <f t="shared" si="2"/>
        <v>98619.495599999995</v>
      </c>
      <c r="H29" s="33" t="s">
        <v>27</v>
      </c>
      <c r="I29" s="56">
        <v>3052</v>
      </c>
      <c r="J29" s="16">
        <f t="shared" si="3"/>
        <v>94.306799999999996</v>
      </c>
      <c r="K29" s="65"/>
    </row>
    <row r="30" spans="1:11" ht="14.25">
      <c r="A30" s="15" t="s">
        <v>47</v>
      </c>
      <c r="B30" s="16">
        <v>92600</v>
      </c>
      <c r="C30" s="16">
        <v>1000</v>
      </c>
      <c r="D30" s="16">
        <v>6650</v>
      </c>
      <c r="E30" s="42">
        <f t="shared" si="4"/>
        <v>10499.82</v>
      </c>
      <c r="F30" s="42">
        <f t="shared" si="5"/>
        <v>1908.9964000000002</v>
      </c>
      <c r="G30" s="16">
        <f t="shared" si="2"/>
        <v>97358.816400000011</v>
      </c>
      <c r="H30" s="33" t="s">
        <v>40</v>
      </c>
      <c r="I30" s="56">
        <v>3036</v>
      </c>
      <c r="J30" s="16">
        <f t="shared" si="3"/>
        <v>93.812399999999997</v>
      </c>
      <c r="K30" s="65"/>
    </row>
    <row r="31" spans="1:11" ht="14.25">
      <c r="A31" s="15" t="s">
        <v>46</v>
      </c>
      <c r="B31" s="16">
        <v>91250</v>
      </c>
      <c r="C31" s="16">
        <v>1000</v>
      </c>
      <c r="D31" s="16">
        <v>5650</v>
      </c>
      <c r="E31" s="42">
        <f t="shared" si="4"/>
        <v>10456.56</v>
      </c>
      <c r="F31" s="42">
        <f t="shared" si="5"/>
        <v>1901.1312</v>
      </c>
      <c r="G31" s="16">
        <f t="shared" si="2"/>
        <v>96957.691200000001</v>
      </c>
      <c r="H31" s="33" t="s">
        <v>71</v>
      </c>
      <c r="I31" s="56">
        <v>3162</v>
      </c>
      <c r="J31" s="16">
        <f t="shared" si="3"/>
        <v>97.705799999999996</v>
      </c>
      <c r="K31" s="65"/>
    </row>
    <row r="32" spans="1:11" ht="14.25">
      <c r="A32" s="15" t="s">
        <v>179</v>
      </c>
      <c r="B32" s="16">
        <v>93350</v>
      </c>
      <c r="C32" s="16">
        <v>1000</v>
      </c>
      <c r="D32" s="16">
        <v>5850</v>
      </c>
      <c r="E32" s="42">
        <f t="shared" si="4"/>
        <v>10691.4</v>
      </c>
      <c r="F32" s="42">
        <f t="shared" si="5"/>
        <v>1943.828</v>
      </c>
      <c r="G32" s="16">
        <f t="shared" si="2"/>
        <v>99135.227999999988</v>
      </c>
      <c r="H32" s="33" t="s">
        <v>38</v>
      </c>
      <c r="I32" s="56">
        <v>2732</v>
      </c>
      <c r="J32" s="16">
        <f t="shared" si="3"/>
        <v>84.418800000000005</v>
      </c>
      <c r="K32" s="65"/>
    </row>
    <row r="33" spans="1:11" ht="14.25">
      <c r="A33" s="15" t="s">
        <v>32</v>
      </c>
      <c r="B33" s="16">
        <v>97150</v>
      </c>
      <c r="C33" s="16">
        <v>1000</v>
      </c>
      <c r="D33" s="16">
        <v>6550</v>
      </c>
      <c r="E33" s="42">
        <f t="shared" si="4"/>
        <v>11074.56</v>
      </c>
      <c r="F33" s="42">
        <f t="shared" si="5"/>
        <v>2013.4911999999999</v>
      </c>
      <c r="G33" s="16">
        <f t="shared" si="2"/>
        <v>102688.0512</v>
      </c>
      <c r="H33" s="75" t="s">
        <v>51</v>
      </c>
      <c r="I33" s="57">
        <v>2755</v>
      </c>
      <c r="J33" s="16">
        <f t="shared" si="3"/>
        <v>85.129500000000007</v>
      </c>
      <c r="K33" s="65"/>
    </row>
    <row r="34" spans="1:11" ht="14.25">
      <c r="A34" s="15" t="s">
        <v>98</v>
      </c>
      <c r="B34" s="16">
        <v>93550</v>
      </c>
      <c r="C34" s="16">
        <v>1000</v>
      </c>
      <c r="D34" s="16">
        <f>+[1]PP!F11</f>
        <v>6050</v>
      </c>
      <c r="E34" s="42">
        <f t="shared" si="4"/>
        <v>10691.4</v>
      </c>
      <c r="F34" s="42">
        <f t="shared" si="5"/>
        <v>1943.828</v>
      </c>
      <c r="G34" s="16">
        <f t="shared" si="2"/>
        <v>99135.227999999988</v>
      </c>
      <c r="H34" s="33" t="s">
        <v>52</v>
      </c>
      <c r="I34" s="56">
        <v>2991</v>
      </c>
      <c r="J34" s="16">
        <f t="shared" si="3"/>
        <v>92.421900000000008</v>
      </c>
      <c r="K34" s="65"/>
    </row>
    <row r="35" spans="1:11" ht="14.25">
      <c r="A35" s="15" t="s">
        <v>48</v>
      </c>
      <c r="B35" s="16">
        <v>91150</v>
      </c>
      <c r="C35" s="16">
        <v>1000</v>
      </c>
      <c r="D35" s="16">
        <v>6000</v>
      </c>
      <c r="E35" s="42">
        <f t="shared" si="4"/>
        <v>10400.94</v>
      </c>
      <c r="F35" s="42">
        <f t="shared" si="5"/>
        <v>1891.0188000000001</v>
      </c>
      <c r="G35" s="16">
        <f t="shared" si="2"/>
        <v>96441.958800000008</v>
      </c>
      <c r="H35" s="33"/>
      <c r="I35" s="56"/>
      <c r="J35" s="16"/>
      <c r="K35" s="65"/>
    </row>
    <row r="36" spans="1:11" ht="14.25">
      <c r="A36" s="15" t="s">
        <v>180</v>
      </c>
      <c r="B36" s="16">
        <v>93150</v>
      </c>
      <c r="C36" s="16">
        <v>1000</v>
      </c>
      <c r="D36" s="16">
        <v>6100</v>
      </c>
      <c r="E36" s="42">
        <f t="shared" si="4"/>
        <v>10635.78</v>
      </c>
      <c r="F36" s="42">
        <f t="shared" si="5"/>
        <v>1933.7156</v>
      </c>
      <c r="G36" s="16">
        <f t="shared" si="2"/>
        <v>98619.495599999995</v>
      </c>
      <c r="H36" s="33"/>
      <c r="I36" s="56"/>
      <c r="J36" s="16"/>
      <c r="K36" s="65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5"/>
        <v>1938.21</v>
      </c>
      <c r="G37" s="16">
        <f t="shared" si="2"/>
        <v>98848.71</v>
      </c>
      <c r="H37" s="33" t="s">
        <v>72</v>
      </c>
      <c r="I37" s="58">
        <v>3107</v>
      </c>
      <c r="J37" s="16">
        <f>+I37*0.0309</f>
        <v>96.006299999999996</v>
      </c>
      <c r="K37" s="65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5"/>
        <v>1848.3220000000001</v>
      </c>
      <c r="G38" s="16">
        <f t="shared" si="2"/>
        <v>94264.422000000006</v>
      </c>
      <c r="H38" s="33" t="s">
        <v>39</v>
      </c>
      <c r="I38" s="56">
        <v>3157</v>
      </c>
      <c r="J38" s="16">
        <f>+I38*0.0309</f>
        <v>97.551299999999998</v>
      </c>
      <c r="K38" s="65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5"/>
        <v>1803.3779999999999</v>
      </c>
      <c r="G39" s="16">
        <f t="shared" si="2"/>
        <v>91972.277999999991</v>
      </c>
      <c r="H39" s="33" t="s">
        <v>41</v>
      </c>
      <c r="I39" s="56">
        <v>2706</v>
      </c>
      <c r="J39" s="16">
        <f>+I39*0.0309</f>
        <v>83.615399999999994</v>
      </c>
      <c r="K39" s="65"/>
    </row>
    <row r="40" spans="1:11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37" t="s">
        <v>35</v>
      </c>
      <c r="I40" s="1"/>
    </row>
    <row r="41" spans="1:11" ht="14.25">
      <c r="A41" s="62" t="s">
        <v>169</v>
      </c>
      <c r="B41" s="16">
        <v>97600</v>
      </c>
      <c r="C41" s="16">
        <v>1000</v>
      </c>
      <c r="D41" s="16">
        <v>6950</v>
      </c>
      <c r="E41" s="42">
        <f t="shared" ref="E41:E49" si="6">+(B41-C41-D41)*0.1236</f>
        <v>11080.74</v>
      </c>
      <c r="F41" s="42">
        <f t="shared" ref="F41:F49" si="7">+(B41-C41-D41+E41)*0.02</f>
        <v>2014.6148000000001</v>
      </c>
      <c r="G41" s="16">
        <f t="shared" si="2"/>
        <v>102745.3548</v>
      </c>
      <c r="H41" s="19"/>
      <c r="I41" s="1"/>
      <c r="J41" s="1"/>
    </row>
    <row r="42" spans="1:11" ht="14.25">
      <c r="A42" s="62" t="s">
        <v>201</v>
      </c>
      <c r="B42" s="16">
        <v>95300</v>
      </c>
      <c r="C42" s="16">
        <v>1000</v>
      </c>
      <c r="D42" s="16">
        <v>6550</v>
      </c>
      <c r="E42" s="42">
        <f t="shared" si="6"/>
        <v>10845.9</v>
      </c>
      <c r="F42" s="42">
        <f t="shared" si="7"/>
        <v>1971.9179999999999</v>
      </c>
      <c r="G42" s="16">
        <f t="shared" si="2"/>
        <v>100567.818</v>
      </c>
      <c r="H42" s="19"/>
      <c r="I42" s="1"/>
      <c r="J42" s="1"/>
    </row>
    <row r="43" spans="1:11" ht="14.25">
      <c r="A43" s="15" t="s">
        <v>78</v>
      </c>
      <c r="B43" s="16">
        <v>96000</v>
      </c>
      <c r="C43" s="16">
        <v>1000</v>
      </c>
      <c r="D43" s="16">
        <v>6450</v>
      </c>
      <c r="E43" s="42">
        <f t="shared" si="6"/>
        <v>10944.78</v>
      </c>
      <c r="F43" s="42">
        <f t="shared" si="7"/>
        <v>1989.8956000000001</v>
      </c>
      <c r="G43" s="16">
        <f t="shared" si="2"/>
        <v>101484.6756</v>
      </c>
      <c r="H43" s="19"/>
      <c r="I43" s="1"/>
      <c r="J43" s="1"/>
    </row>
    <row r="44" spans="1:11" ht="14.25">
      <c r="A44" s="15" t="s">
        <v>206</v>
      </c>
      <c r="B44" s="16">
        <v>94100</v>
      </c>
      <c r="C44" s="16">
        <v>1000</v>
      </c>
      <c r="D44" s="16">
        <v>6750</v>
      </c>
      <c r="E44" s="42">
        <f t="shared" si="6"/>
        <v>10672.86</v>
      </c>
      <c r="F44" s="42">
        <f t="shared" si="7"/>
        <v>1940.4572000000001</v>
      </c>
      <c r="G44" s="16">
        <f t="shared" si="2"/>
        <v>98963.317200000005</v>
      </c>
      <c r="H44" s="19"/>
      <c r="I44" s="1"/>
      <c r="J44" s="1"/>
    </row>
    <row r="45" spans="1:11" ht="14.25">
      <c r="A45" s="15" t="s">
        <v>131</v>
      </c>
      <c r="B45" s="16">
        <v>94050</v>
      </c>
      <c r="C45" s="16">
        <v>1000</v>
      </c>
      <c r="D45" s="16">
        <v>6700</v>
      </c>
      <c r="E45" s="42">
        <f t="shared" si="6"/>
        <v>10672.86</v>
      </c>
      <c r="F45" s="42">
        <f t="shared" si="7"/>
        <v>1940.4572000000001</v>
      </c>
      <c r="G45" s="16">
        <f t="shared" si="2"/>
        <v>98963.317200000005</v>
      </c>
      <c r="H45" s="19"/>
      <c r="I45" s="1"/>
      <c r="J45" s="1"/>
    </row>
    <row r="46" spans="1:11" ht="14.25">
      <c r="A46" s="15" t="s">
        <v>132</v>
      </c>
      <c r="B46" s="16">
        <v>93550</v>
      </c>
      <c r="C46" s="16">
        <v>1000</v>
      </c>
      <c r="D46" s="16">
        <v>6750</v>
      </c>
      <c r="E46" s="42">
        <f t="shared" si="6"/>
        <v>10604.880000000001</v>
      </c>
      <c r="F46" s="42">
        <f t="shared" si="7"/>
        <v>1928.0976000000001</v>
      </c>
      <c r="G46" s="16">
        <f t="shared" si="2"/>
        <v>98332.977599999998</v>
      </c>
      <c r="H46" s="19"/>
      <c r="I46" s="1"/>
      <c r="J46" s="1"/>
    </row>
    <row r="47" spans="1:11" ht="14.25">
      <c r="A47" s="15" t="s">
        <v>79</v>
      </c>
      <c r="B47" s="16">
        <v>94900</v>
      </c>
      <c r="C47" s="16">
        <v>1000</v>
      </c>
      <c r="D47" s="16">
        <v>6500</v>
      </c>
      <c r="E47" s="42">
        <f t="shared" si="6"/>
        <v>10802.64</v>
      </c>
      <c r="F47" s="42">
        <f t="shared" si="7"/>
        <v>1964.0527999999999</v>
      </c>
      <c r="G47" s="16">
        <f t="shared" si="2"/>
        <v>100166.6928</v>
      </c>
      <c r="H47" s="19"/>
      <c r="I47" s="1"/>
      <c r="J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+[1]PP!L11</f>
        <v>2950</v>
      </c>
      <c r="E48" s="42">
        <f t="shared" si="6"/>
        <v>11426.82</v>
      </c>
      <c r="F48" s="42">
        <f t="shared" si="7"/>
        <v>2077.5364</v>
      </c>
      <c r="G48" s="16">
        <f t="shared" si="2"/>
        <v>105954.3564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+[1]PP!K11</f>
        <v>6700</v>
      </c>
      <c r="E49" s="42">
        <f t="shared" si="6"/>
        <v>10864.44</v>
      </c>
      <c r="F49" s="42">
        <f t="shared" si="7"/>
        <v>1975.2888</v>
      </c>
      <c r="G49" s="16">
        <f t="shared" si="2"/>
        <v>100739.7288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7200</v>
      </c>
      <c r="E51" s="42">
        <f t="shared" ref="E51:E58" si="8">+(B51-C51-D51)*0.1236</f>
        <v>10351.5</v>
      </c>
      <c r="F51" s="42">
        <f t="shared" ref="F51:F58" si="9">+(B51-C51-D51+E51)*0.02</f>
        <v>1882.03</v>
      </c>
      <c r="G51" s="16">
        <f t="shared" si="2"/>
        <v>95983.53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7200</v>
      </c>
      <c r="E52" s="42">
        <f t="shared" si="8"/>
        <v>10283.52</v>
      </c>
      <c r="F52" s="42">
        <f t="shared" si="9"/>
        <v>1869.6704000000002</v>
      </c>
      <c r="G52" s="16">
        <f t="shared" si="2"/>
        <v>95353.190400000007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7200</v>
      </c>
      <c r="E53" s="42">
        <f t="shared" si="8"/>
        <v>10283.52</v>
      </c>
      <c r="F53" s="42">
        <f t="shared" si="9"/>
        <v>1869.6704000000002</v>
      </c>
      <c r="G53" s="16">
        <f t="shared" si="2"/>
        <v>95353.190400000007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6100</v>
      </c>
      <c r="E54" s="42">
        <f t="shared" si="8"/>
        <v>10524.54</v>
      </c>
      <c r="F54" s="42">
        <f t="shared" si="9"/>
        <v>1913.4908000000003</v>
      </c>
      <c r="G54" s="16">
        <f t="shared" si="2"/>
        <v>97588.030800000008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6100</v>
      </c>
      <c r="E55" s="42">
        <f t="shared" si="8"/>
        <v>10709.94</v>
      </c>
      <c r="F55" s="42">
        <f t="shared" si="9"/>
        <v>1947.1988000000001</v>
      </c>
      <c r="G55" s="16">
        <f t="shared" si="2"/>
        <v>99307.138800000001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6450</v>
      </c>
      <c r="E56" s="42">
        <f t="shared" si="8"/>
        <v>10629.6</v>
      </c>
      <c r="F56" s="42">
        <f t="shared" si="9"/>
        <v>1932.5920000000001</v>
      </c>
      <c r="G56" s="16">
        <f t="shared" si="2"/>
        <v>98562.19200000001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6450</v>
      </c>
      <c r="E57" s="42">
        <f>+(B57-C57-D57)*0.1236</f>
        <v>10567.8</v>
      </c>
      <c r="F57" s="42">
        <f t="shared" si="9"/>
        <v>1921.356</v>
      </c>
      <c r="G57" s="16">
        <f t="shared" si="2"/>
        <v>97989.156000000003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16">
        <v>1950</v>
      </c>
      <c r="E58" s="42">
        <f t="shared" si="8"/>
        <v>10530.72</v>
      </c>
      <c r="F58" s="42">
        <f t="shared" si="9"/>
        <v>1914.6144000000002</v>
      </c>
      <c r="G58" s="16">
        <f t="shared" si="2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3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3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3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3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3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3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3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3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  <c r="K74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8" right="0" top="0.25" bottom="0" header="0" footer="0"/>
  <pageSetup scale="70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K78"/>
  <sheetViews>
    <sheetView topLeftCell="A53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154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42">
        <v>3350</v>
      </c>
      <c r="E10" s="42">
        <f>+(B10-C10-D10)*0.1236</f>
        <v>10530.72</v>
      </c>
      <c r="F10" s="42">
        <f>+(B10-C10-D10+E10)*0.02</f>
        <v>1914.6144000000002</v>
      </c>
      <c r="G10" s="16">
        <f>+B10-C10-D10+E10+F10</f>
        <v>97645.334400000007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43">
        <v>3350</v>
      </c>
      <c r="E11" s="42">
        <f t="shared" ref="E11:E27" si="0">+(B11-C11-D11)*0.1236</f>
        <v>10716.12</v>
      </c>
      <c r="F11" s="42">
        <f t="shared" ref="F11:F27" si="1">+(B11-C11-D11+E11)*0.02</f>
        <v>1948.3224</v>
      </c>
      <c r="G11" s="16">
        <f t="shared" ref="G11:G58" si="2">+B11-C11-D11+E11+F11</f>
        <v>99364.4424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43">
        <v>3350</v>
      </c>
      <c r="E12" s="42">
        <f t="shared" si="0"/>
        <v>10468.92</v>
      </c>
      <c r="F12" s="42">
        <f t="shared" si="1"/>
        <v>1903.3784000000001</v>
      </c>
      <c r="G12" s="16">
        <f t="shared" si="2"/>
        <v>97072.2984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42">
        <v>3400</v>
      </c>
      <c r="E13" s="42">
        <f t="shared" si="0"/>
        <v>10394.76</v>
      </c>
      <c r="F13" s="42">
        <f t="shared" si="1"/>
        <v>1889.8951999999999</v>
      </c>
      <c r="G13" s="16">
        <f t="shared" si="2"/>
        <v>96384.655199999994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42">
        <v>3400</v>
      </c>
      <c r="E14" s="42">
        <f t="shared" si="0"/>
        <v>10580.16</v>
      </c>
      <c r="F14" s="42">
        <f t="shared" si="1"/>
        <v>1923.6032</v>
      </c>
      <c r="G14" s="16">
        <f t="shared" si="2"/>
        <v>98103.763200000001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42">
        <v>3400</v>
      </c>
      <c r="E15" s="42">
        <f t="shared" si="0"/>
        <v>10456.56</v>
      </c>
      <c r="F15" s="42">
        <f t="shared" si="1"/>
        <v>1901.1312</v>
      </c>
      <c r="G15" s="16">
        <f t="shared" si="2"/>
        <v>96957.691200000001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42">
        <v>3600</v>
      </c>
      <c r="E16" s="42">
        <f t="shared" si="0"/>
        <v>10765.56</v>
      </c>
      <c r="F16" s="42">
        <f t="shared" si="1"/>
        <v>1957.3112000000001</v>
      </c>
      <c r="G16" s="16">
        <f t="shared" si="2"/>
        <v>99822.871199999994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42">
        <v>3600</v>
      </c>
      <c r="E17" s="42">
        <f t="shared" si="0"/>
        <v>10611.06</v>
      </c>
      <c r="F17" s="42">
        <f t="shared" si="1"/>
        <v>1929.2212</v>
      </c>
      <c r="G17" s="16">
        <f t="shared" si="2"/>
        <v>98390.281199999998</v>
      </c>
      <c r="H17" s="76" t="s">
        <v>144</v>
      </c>
      <c r="I17" s="41">
        <v>1935</v>
      </c>
      <c r="J17" s="16">
        <f>+I17*0.0309</f>
        <v>59.791499999999999</v>
      </c>
    </row>
    <row r="18" spans="1:10" ht="14.25">
      <c r="A18" s="62" t="s">
        <v>161</v>
      </c>
      <c r="B18" s="16">
        <v>91350</v>
      </c>
      <c r="C18" s="16">
        <v>1000</v>
      </c>
      <c r="D18" s="42">
        <v>3200</v>
      </c>
      <c r="E18" s="42">
        <f t="shared" si="0"/>
        <v>10771.74</v>
      </c>
      <c r="F18" s="42">
        <f t="shared" si="1"/>
        <v>1958.4348000000002</v>
      </c>
      <c r="G18" s="16">
        <f t="shared" si="2"/>
        <v>99880.174800000008</v>
      </c>
      <c r="H18" s="76"/>
      <c r="I18" s="41"/>
      <c r="J18" s="16"/>
    </row>
    <row r="19" spans="1:10" ht="14.25">
      <c r="A19" s="62" t="s">
        <v>208</v>
      </c>
      <c r="B19" s="16">
        <v>88050</v>
      </c>
      <c r="C19" s="16">
        <v>1000</v>
      </c>
      <c r="D19" s="42">
        <v>3200</v>
      </c>
      <c r="E19" s="42">
        <f t="shared" si="0"/>
        <v>10363.86</v>
      </c>
      <c r="F19" s="42">
        <f t="shared" si="1"/>
        <v>1884.2772</v>
      </c>
      <c r="G19" s="16">
        <f t="shared" si="2"/>
        <v>96098.137199999997</v>
      </c>
      <c r="H19" s="76" t="s">
        <v>145</v>
      </c>
      <c r="I19" s="41">
        <v>2483</v>
      </c>
      <c r="J19" s="16">
        <f>+I19*0.0309</f>
        <v>76.724699999999999</v>
      </c>
    </row>
    <row r="20" spans="1:10" ht="14.25">
      <c r="A20" s="62" t="s">
        <v>155</v>
      </c>
      <c r="B20" s="16">
        <v>90350</v>
      </c>
      <c r="C20" s="16">
        <v>1000</v>
      </c>
      <c r="D20" s="42">
        <v>4000</v>
      </c>
      <c r="E20" s="42">
        <f t="shared" si="0"/>
        <v>10549.26</v>
      </c>
      <c r="F20" s="42">
        <f t="shared" si="1"/>
        <v>1917.9851999999998</v>
      </c>
      <c r="G20" s="16">
        <f t="shared" si="2"/>
        <v>97817.24519999999</v>
      </c>
      <c r="H20" s="76"/>
      <c r="I20" s="41"/>
      <c r="J20" s="16"/>
    </row>
    <row r="21" spans="1:10" ht="14.25">
      <c r="A21" s="62" t="s">
        <v>156</v>
      </c>
      <c r="B21" s="16">
        <v>93750</v>
      </c>
      <c r="C21" s="16">
        <v>1000</v>
      </c>
      <c r="D21" s="43">
        <v>4100</v>
      </c>
      <c r="E21" s="42">
        <f t="shared" si="0"/>
        <v>10957.14</v>
      </c>
      <c r="F21" s="42">
        <f t="shared" si="1"/>
        <v>1992.1428000000001</v>
      </c>
      <c r="G21" s="16">
        <f t="shared" si="2"/>
        <v>101599.2828</v>
      </c>
      <c r="H21" s="76" t="s">
        <v>146</v>
      </c>
      <c r="I21" s="41">
        <v>2063</v>
      </c>
      <c r="J21" s="16">
        <f>+I21*0.0309</f>
        <v>63.746700000000004</v>
      </c>
    </row>
    <row r="22" spans="1:10" ht="14.25">
      <c r="A22" s="62" t="s">
        <v>130</v>
      </c>
      <c r="B22" s="17">
        <v>88400</v>
      </c>
      <c r="C22" s="16">
        <v>1000</v>
      </c>
      <c r="D22" s="43">
        <v>3500</v>
      </c>
      <c r="E22" s="42">
        <f t="shared" si="0"/>
        <v>10370.040000000001</v>
      </c>
      <c r="F22" s="42">
        <f t="shared" si="1"/>
        <v>1885.4008000000001</v>
      </c>
      <c r="G22" s="16">
        <f t="shared" si="2"/>
        <v>96155.440800000011</v>
      </c>
      <c r="H22" s="76"/>
      <c r="I22" s="41"/>
      <c r="J22" s="16"/>
    </row>
    <row r="23" spans="1:10" ht="14.25">
      <c r="A23" s="62" t="s">
        <v>95</v>
      </c>
      <c r="B23" s="16">
        <v>88950</v>
      </c>
      <c r="C23" s="16">
        <v>1000</v>
      </c>
      <c r="D23" s="42">
        <v>3600</v>
      </c>
      <c r="E23" s="42">
        <f t="shared" si="0"/>
        <v>10425.66</v>
      </c>
      <c r="F23" s="42">
        <f t="shared" si="1"/>
        <v>1895.5132000000001</v>
      </c>
      <c r="G23" s="16">
        <f t="shared" si="2"/>
        <v>96671.173200000005</v>
      </c>
      <c r="H23" s="76"/>
      <c r="I23" s="41"/>
      <c r="J23" s="16"/>
    </row>
    <row r="24" spans="1:10" ht="14.25">
      <c r="A24" s="62" t="s">
        <v>157</v>
      </c>
      <c r="B24" s="16">
        <v>95200</v>
      </c>
      <c r="C24" s="16">
        <v>1000</v>
      </c>
      <c r="D24" s="43">
        <v>4200</v>
      </c>
      <c r="E24" s="42">
        <f t="shared" si="0"/>
        <v>11124</v>
      </c>
      <c r="F24" s="42">
        <f t="shared" si="1"/>
        <v>2022.48</v>
      </c>
      <c r="G24" s="16">
        <f t="shared" si="2"/>
        <v>103146.48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43">
        <v>4100</v>
      </c>
      <c r="E25" s="42">
        <f t="shared" si="0"/>
        <v>10771.74</v>
      </c>
      <c r="F25" s="42">
        <f t="shared" si="1"/>
        <v>1958.4348000000002</v>
      </c>
      <c r="G25" s="16">
        <f t="shared" si="2"/>
        <v>99880.174800000008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85">
        <v>0</v>
      </c>
      <c r="D26" s="42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42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2600</v>
      </c>
      <c r="E29" s="42">
        <f t="shared" ref="E29:E39" si="3">+(B29-C29-D29)*0.1236</f>
        <v>11025.12</v>
      </c>
      <c r="F29" s="42">
        <f t="shared" ref="F29:F39" si="4">+(B29-C29-D29+E29)*0.02</f>
        <v>2004.5023999999999</v>
      </c>
      <c r="G29" s="16">
        <f t="shared" si="2"/>
        <v>102229.62239999999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4100</v>
      </c>
      <c r="E30" s="42">
        <f t="shared" si="3"/>
        <v>10815</v>
      </c>
      <c r="F30" s="42">
        <f t="shared" si="4"/>
        <v>1966.3</v>
      </c>
      <c r="G30" s="16">
        <f t="shared" si="2"/>
        <v>100281.3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f>+[1]PP!B13</f>
        <v>2300</v>
      </c>
      <c r="E31" s="42">
        <f t="shared" si="3"/>
        <v>10870.62</v>
      </c>
      <c r="F31" s="42">
        <f t="shared" si="4"/>
        <v>1976.4123999999999</v>
      </c>
      <c r="G31" s="16">
        <f t="shared" si="2"/>
        <v>100797.0324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3000</v>
      </c>
      <c r="E32" s="42">
        <f t="shared" si="3"/>
        <v>11043.66</v>
      </c>
      <c r="F32" s="42">
        <f t="shared" si="4"/>
        <v>2007.8732000000002</v>
      </c>
      <c r="G32" s="16">
        <f t="shared" si="2"/>
        <v>102401.53320000001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4100</v>
      </c>
      <c r="E33" s="42">
        <f t="shared" si="3"/>
        <v>11377.380000000001</v>
      </c>
      <c r="F33" s="42">
        <f t="shared" si="4"/>
        <v>2068.5476000000003</v>
      </c>
      <c r="G33" s="16">
        <f t="shared" si="2"/>
        <v>105495.92760000001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f>+[1]PP!F13</f>
        <v>3550</v>
      </c>
      <c r="E34" s="42">
        <f t="shared" si="3"/>
        <v>11000.4</v>
      </c>
      <c r="F34" s="42">
        <f t="shared" si="4"/>
        <v>2000.008</v>
      </c>
      <c r="G34" s="16">
        <f t="shared" si="2"/>
        <v>102000.408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3600</v>
      </c>
      <c r="E35" s="42">
        <f t="shared" si="3"/>
        <v>10697.58</v>
      </c>
      <c r="F35" s="42">
        <f t="shared" si="4"/>
        <v>1944.9516000000001</v>
      </c>
      <c r="G35" s="16">
        <f t="shared" si="2"/>
        <v>99192.531600000002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f>+[1]PP!I13</f>
        <v>3550</v>
      </c>
      <c r="E36" s="42">
        <f t="shared" si="3"/>
        <v>10950.960000000001</v>
      </c>
      <c r="F36" s="42">
        <f t="shared" si="4"/>
        <v>1991.0192000000002</v>
      </c>
      <c r="G36" s="16">
        <f t="shared" si="2"/>
        <v>101541.9792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2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2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2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4400</v>
      </c>
      <c r="E41" s="42">
        <f t="shared" ref="E41:E49" si="5">+(B41-C41-D41)*0.1236</f>
        <v>11395.92</v>
      </c>
      <c r="F41" s="42">
        <f t="shared" ref="F41:F49" si="6">+(B41-C41-D41+E41)*0.02</f>
        <v>2071.9184</v>
      </c>
      <c r="G41" s="16">
        <f t="shared" si="2"/>
        <v>105667.83839999999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4000</v>
      </c>
      <c r="E42" s="42">
        <f t="shared" si="5"/>
        <v>11161.08</v>
      </c>
      <c r="F42" s="42">
        <f t="shared" si="6"/>
        <v>2029.2216000000001</v>
      </c>
      <c r="G42" s="16">
        <f t="shared" si="2"/>
        <v>103490.30160000001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f>+[1]PP!P13</f>
        <v>3800</v>
      </c>
      <c r="E43" s="42">
        <f t="shared" si="5"/>
        <v>11272.32</v>
      </c>
      <c r="F43" s="42">
        <f t="shared" si="6"/>
        <v>2049.4464000000003</v>
      </c>
      <c r="G43" s="16">
        <f t="shared" si="2"/>
        <v>104521.76640000001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4150</v>
      </c>
      <c r="E44" s="42">
        <f t="shared" si="5"/>
        <v>10994.22</v>
      </c>
      <c r="F44" s="42">
        <f t="shared" si="6"/>
        <v>1998.8844000000001</v>
      </c>
      <c r="G44" s="16">
        <f t="shared" si="2"/>
        <v>101943.1044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4100</v>
      </c>
      <c r="E45" s="42">
        <f t="shared" si="5"/>
        <v>10994.22</v>
      </c>
      <c r="F45" s="42">
        <f t="shared" si="6"/>
        <v>1998.8844000000001</v>
      </c>
      <c r="G45" s="16">
        <f t="shared" si="2"/>
        <v>101943.1044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4150</v>
      </c>
      <c r="E46" s="42">
        <f t="shared" si="5"/>
        <v>10926.24</v>
      </c>
      <c r="F46" s="42">
        <f t="shared" si="6"/>
        <v>1986.5248000000001</v>
      </c>
      <c r="G46" s="16">
        <f t="shared" si="2"/>
        <v>101312.7648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4000</v>
      </c>
      <c r="E47" s="42">
        <f t="shared" si="5"/>
        <v>11111.64</v>
      </c>
      <c r="F47" s="42">
        <f t="shared" si="6"/>
        <v>2020.2328</v>
      </c>
      <c r="G47" s="16">
        <f t="shared" si="2"/>
        <v>103031.8728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v>3650</v>
      </c>
      <c r="E48" s="42">
        <f t="shared" si="5"/>
        <v>11340.3</v>
      </c>
      <c r="F48" s="42">
        <f t="shared" si="6"/>
        <v>2061.806</v>
      </c>
      <c r="G48" s="16">
        <f t="shared" si="2"/>
        <v>105152.106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+[1]PP!K13</f>
        <v>4200</v>
      </c>
      <c r="E49" s="42">
        <f t="shared" si="5"/>
        <v>11173.44</v>
      </c>
      <c r="F49" s="42">
        <f t="shared" si="6"/>
        <v>2031.4688000000001</v>
      </c>
      <c r="G49" s="16">
        <f t="shared" si="2"/>
        <v>103604.9088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42">
        <v>4600</v>
      </c>
      <c r="E51" s="42">
        <f t="shared" ref="E51:E58" si="7">+(B51-C51-D51)*0.1236</f>
        <v>10672.86</v>
      </c>
      <c r="F51" s="42">
        <f t="shared" ref="F51:F58" si="8">+(B51-C51-D51+E51)*0.02</f>
        <v>1940.4572000000001</v>
      </c>
      <c r="G51" s="16">
        <f t="shared" si="2"/>
        <v>98963.317200000005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42">
        <v>4600</v>
      </c>
      <c r="E52" s="42">
        <f t="shared" si="7"/>
        <v>10604.880000000001</v>
      </c>
      <c r="F52" s="42">
        <f t="shared" si="8"/>
        <v>1928.0976000000001</v>
      </c>
      <c r="G52" s="16">
        <f t="shared" si="2"/>
        <v>98332.977599999998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42">
        <v>4600</v>
      </c>
      <c r="E53" s="42">
        <f t="shared" si="7"/>
        <v>10604.880000000001</v>
      </c>
      <c r="F53" s="42">
        <f t="shared" si="8"/>
        <v>1928.0976000000001</v>
      </c>
      <c r="G53" s="16">
        <f t="shared" si="2"/>
        <v>98332.977599999998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42">
        <v>3500</v>
      </c>
      <c r="E54" s="42">
        <f t="shared" si="7"/>
        <v>10845.9</v>
      </c>
      <c r="F54" s="42">
        <f t="shared" si="8"/>
        <v>1971.9179999999999</v>
      </c>
      <c r="G54" s="16">
        <f t="shared" si="2"/>
        <v>100567.818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42">
        <v>3500</v>
      </c>
      <c r="E55" s="42">
        <f t="shared" si="7"/>
        <v>11031.3</v>
      </c>
      <c r="F55" s="42">
        <f t="shared" si="8"/>
        <v>2005.6260000000002</v>
      </c>
      <c r="G55" s="16">
        <f t="shared" si="2"/>
        <v>102286.92600000001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42">
        <v>3900</v>
      </c>
      <c r="E56" s="42">
        <f t="shared" si="7"/>
        <v>10944.78</v>
      </c>
      <c r="F56" s="42">
        <f t="shared" si="8"/>
        <v>1989.8956000000001</v>
      </c>
      <c r="G56" s="16">
        <f t="shared" si="2"/>
        <v>101484.6756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42">
        <v>3900</v>
      </c>
      <c r="E57" s="42">
        <f>+(B57-C57-D57)*0.1236</f>
        <v>10882.98</v>
      </c>
      <c r="F57" s="42">
        <f t="shared" si="8"/>
        <v>1978.6596</v>
      </c>
      <c r="G57" s="16">
        <f t="shared" si="2"/>
        <v>100911.63959999999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42">
        <v>1950</v>
      </c>
      <c r="E58" s="42">
        <f t="shared" si="7"/>
        <v>10530.72</v>
      </c>
      <c r="F58" s="42">
        <f t="shared" si="8"/>
        <v>1914.6144000000002</v>
      </c>
      <c r="G58" s="16">
        <f t="shared" si="2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K78"/>
  <sheetViews>
    <sheetView topLeftCell="A53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28515625" customWidth="1"/>
    <col min="4" max="4" width="10.42578125" bestFit="1" customWidth="1"/>
    <col min="5" max="6" width="11" customWidth="1"/>
    <col min="7" max="7" width="12.85546875" bestFit="1" customWidth="1"/>
    <col min="8" max="8" width="11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153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42">
        <v>4850</v>
      </c>
      <c r="E10" s="42">
        <f>+(B10-C10-D10)*0.1236</f>
        <v>10345.32</v>
      </c>
      <c r="F10" s="42">
        <f>+(B10-C10-D10+E10)*0.02</f>
        <v>1880.9064000000001</v>
      </c>
      <c r="G10" s="16">
        <f>+B10-C10-D10+E10+F10</f>
        <v>95926.226400000014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43">
        <v>4850</v>
      </c>
      <c r="E11" s="42">
        <f t="shared" ref="E11:E27" si="0">+(B11-C11-D11)*0.1236</f>
        <v>10530.72</v>
      </c>
      <c r="F11" s="42">
        <f t="shared" ref="F11:F27" si="1">+(B11-C11-D11+E11)*0.02</f>
        <v>1914.6144000000002</v>
      </c>
      <c r="G11" s="16">
        <f t="shared" ref="G11:G27" si="2">+B11-C11-D11+E11+F11</f>
        <v>97645.334400000007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43">
        <v>4850</v>
      </c>
      <c r="E12" s="42">
        <f t="shared" si="0"/>
        <v>10283.52</v>
      </c>
      <c r="F12" s="42">
        <f t="shared" si="1"/>
        <v>1869.6704000000002</v>
      </c>
      <c r="G12" s="16">
        <f t="shared" si="2"/>
        <v>95353.190400000007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42">
        <v>4850</v>
      </c>
      <c r="E13" s="42">
        <f t="shared" si="0"/>
        <v>10215.540000000001</v>
      </c>
      <c r="F13" s="42">
        <f t="shared" si="1"/>
        <v>1857.3108000000002</v>
      </c>
      <c r="G13" s="16">
        <f t="shared" si="2"/>
        <v>94722.850800000015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42">
        <v>4850</v>
      </c>
      <c r="E14" s="42">
        <f t="shared" si="0"/>
        <v>10400.94</v>
      </c>
      <c r="F14" s="42">
        <f t="shared" si="1"/>
        <v>1891.0188000000001</v>
      </c>
      <c r="G14" s="16">
        <f t="shared" si="2"/>
        <v>96441.958800000008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42">
        <v>4850</v>
      </c>
      <c r="E15" s="42">
        <f t="shared" si="0"/>
        <v>10277.34</v>
      </c>
      <c r="F15" s="42">
        <f t="shared" si="1"/>
        <v>1868.5468000000001</v>
      </c>
      <c r="G15" s="16">
        <f t="shared" si="2"/>
        <v>95295.886799999993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42">
        <v>5050</v>
      </c>
      <c r="E16" s="42">
        <f t="shared" si="0"/>
        <v>10586.34</v>
      </c>
      <c r="F16" s="42">
        <f t="shared" si="1"/>
        <v>1924.7267999999999</v>
      </c>
      <c r="G16" s="16">
        <f t="shared" si="2"/>
        <v>98161.066800000001</v>
      </c>
      <c r="H16" s="33"/>
      <c r="I16" s="66"/>
      <c r="J16" s="32"/>
    </row>
    <row r="17" spans="1:10" ht="14.25">
      <c r="A17" s="62" t="s">
        <v>30</v>
      </c>
      <c r="B17" s="16">
        <v>90450</v>
      </c>
      <c r="C17" s="16">
        <v>1000</v>
      </c>
      <c r="D17" s="42">
        <v>5000</v>
      </c>
      <c r="E17" s="42">
        <f t="shared" si="0"/>
        <v>10438.02</v>
      </c>
      <c r="F17" s="42">
        <f t="shared" si="1"/>
        <v>1897.7604000000001</v>
      </c>
      <c r="G17" s="16">
        <f t="shared" si="2"/>
        <v>96785.780400000003</v>
      </c>
      <c r="H17" s="76" t="s">
        <v>147</v>
      </c>
      <c r="I17" s="47">
        <v>2702</v>
      </c>
      <c r="J17" s="16">
        <f>+I17*0.0309</f>
        <v>83.491799999999998</v>
      </c>
    </row>
    <row r="18" spans="1:10" ht="14.25">
      <c r="A18" s="62" t="s">
        <v>161</v>
      </c>
      <c r="B18" s="16">
        <v>91350</v>
      </c>
      <c r="C18" s="16">
        <v>1000</v>
      </c>
      <c r="D18" s="42">
        <v>4700</v>
      </c>
      <c r="E18" s="42">
        <f t="shared" si="0"/>
        <v>10586.34</v>
      </c>
      <c r="F18" s="42">
        <f t="shared" si="1"/>
        <v>1924.7267999999999</v>
      </c>
      <c r="G18" s="16">
        <f t="shared" si="2"/>
        <v>98161.066800000001</v>
      </c>
      <c r="H18" s="76"/>
      <c r="I18" s="47"/>
      <c r="J18" s="16"/>
    </row>
    <row r="19" spans="1:10" ht="14.25">
      <c r="A19" s="62" t="s">
        <v>208</v>
      </c>
      <c r="B19" s="16">
        <v>88050</v>
      </c>
      <c r="C19" s="16">
        <v>1000</v>
      </c>
      <c r="D19" s="42">
        <v>4700</v>
      </c>
      <c r="E19" s="42">
        <f t="shared" si="0"/>
        <v>10178.460000000001</v>
      </c>
      <c r="F19" s="42">
        <f t="shared" si="1"/>
        <v>1850.5692000000001</v>
      </c>
      <c r="G19" s="16">
        <f t="shared" si="2"/>
        <v>94379.029200000004</v>
      </c>
      <c r="H19" s="76" t="s">
        <v>148</v>
      </c>
      <c r="I19" s="47">
        <v>2738</v>
      </c>
      <c r="J19" s="16">
        <f>+I19*0.0309</f>
        <v>84.604200000000006</v>
      </c>
    </row>
    <row r="20" spans="1:10" ht="14.25">
      <c r="A20" s="62" t="s">
        <v>155</v>
      </c>
      <c r="B20" s="16">
        <v>90350</v>
      </c>
      <c r="C20" s="16">
        <v>1000</v>
      </c>
      <c r="D20" s="42">
        <v>5350</v>
      </c>
      <c r="E20" s="42">
        <f t="shared" si="0"/>
        <v>10382.4</v>
      </c>
      <c r="F20" s="42">
        <f t="shared" si="1"/>
        <v>1887.6479999999999</v>
      </c>
      <c r="G20" s="16">
        <f t="shared" si="2"/>
        <v>96270.047999999995</v>
      </c>
      <c r="H20" s="76" t="s">
        <v>149</v>
      </c>
      <c r="I20" s="47">
        <v>2489</v>
      </c>
      <c r="J20" s="16">
        <f>+I20*0.0309</f>
        <v>76.9101</v>
      </c>
    </row>
    <row r="21" spans="1:10" ht="14.25">
      <c r="A21" s="62" t="s">
        <v>156</v>
      </c>
      <c r="B21" s="16">
        <v>93750</v>
      </c>
      <c r="C21" s="16">
        <v>1000</v>
      </c>
      <c r="D21" s="43">
        <v>5550</v>
      </c>
      <c r="E21" s="42">
        <f t="shared" si="0"/>
        <v>10777.92</v>
      </c>
      <c r="F21" s="42">
        <f t="shared" si="1"/>
        <v>1959.5583999999999</v>
      </c>
      <c r="G21" s="16">
        <f t="shared" si="2"/>
        <v>99937.478399999993</v>
      </c>
      <c r="H21" s="76" t="s">
        <v>150</v>
      </c>
      <c r="I21" s="47">
        <v>2815</v>
      </c>
      <c r="J21" s="16">
        <f>+I21*0.0309</f>
        <v>86.983500000000006</v>
      </c>
    </row>
    <row r="22" spans="1:10" ht="14.25">
      <c r="A22" s="62" t="s">
        <v>130</v>
      </c>
      <c r="B22" s="17">
        <v>88400</v>
      </c>
      <c r="C22" s="16">
        <v>1000</v>
      </c>
      <c r="D22" s="43">
        <v>4800</v>
      </c>
      <c r="E22" s="42">
        <f t="shared" si="0"/>
        <v>10209.36</v>
      </c>
      <c r="F22" s="42">
        <f t="shared" si="1"/>
        <v>1856.1872000000001</v>
      </c>
      <c r="G22" s="16">
        <f t="shared" si="2"/>
        <v>94665.547200000001</v>
      </c>
      <c r="H22" s="76"/>
      <c r="I22" s="47"/>
      <c r="J22" s="16"/>
    </row>
    <row r="23" spans="1:10" ht="14.25">
      <c r="A23" s="62" t="s">
        <v>95</v>
      </c>
      <c r="B23" s="16">
        <v>88950</v>
      </c>
      <c r="C23" s="16">
        <v>1000</v>
      </c>
      <c r="D23" s="42">
        <v>4900</v>
      </c>
      <c r="E23" s="42">
        <f t="shared" si="0"/>
        <v>10264.98</v>
      </c>
      <c r="F23" s="42">
        <f t="shared" si="1"/>
        <v>1866.2996000000001</v>
      </c>
      <c r="G23" s="16">
        <f t="shared" si="2"/>
        <v>95181.279599999994</v>
      </c>
      <c r="H23" s="76" t="s">
        <v>151</v>
      </c>
      <c r="I23" s="47">
        <v>2888</v>
      </c>
      <c r="J23" s="16">
        <f>+I23*0.0309</f>
        <v>89.239199999999997</v>
      </c>
    </row>
    <row r="24" spans="1:10" ht="14.25">
      <c r="A24" s="62" t="s">
        <v>157</v>
      </c>
      <c r="B24" s="16">
        <v>95200</v>
      </c>
      <c r="C24" s="16">
        <v>1000</v>
      </c>
      <c r="D24" s="43">
        <v>5650</v>
      </c>
      <c r="E24" s="42">
        <f t="shared" si="0"/>
        <v>10944.78</v>
      </c>
      <c r="F24" s="42">
        <f t="shared" si="1"/>
        <v>1989.8956000000001</v>
      </c>
      <c r="G24" s="16">
        <f t="shared" si="2"/>
        <v>101484.6756</v>
      </c>
      <c r="H24" s="33"/>
      <c r="I24" s="47"/>
      <c r="J24" s="47"/>
    </row>
    <row r="25" spans="1:10" ht="14.25">
      <c r="A25" s="62" t="s">
        <v>183</v>
      </c>
      <c r="B25" s="16">
        <v>92250</v>
      </c>
      <c r="C25" s="16">
        <v>1000</v>
      </c>
      <c r="D25" s="43">
        <v>5550</v>
      </c>
      <c r="E25" s="42">
        <f t="shared" si="0"/>
        <v>10592.52</v>
      </c>
      <c r="F25" s="42">
        <f t="shared" si="1"/>
        <v>1925.8504</v>
      </c>
      <c r="G25" s="16">
        <f t="shared" si="2"/>
        <v>98218.3704</v>
      </c>
      <c r="H25" s="33" t="s">
        <v>152</v>
      </c>
      <c r="I25" s="67">
        <v>2521</v>
      </c>
      <c r="J25" s="16">
        <f>+I25*0.0309</f>
        <v>77.898899999999998</v>
      </c>
    </row>
    <row r="26" spans="1:10" ht="13.5" customHeight="1">
      <c r="A26" s="62" t="s">
        <v>205</v>
      </c>
      <c r="B26" s="16">
        <v>84450</v>
      </c>
      <c r="C26" s="85">
        <v>0</v>
      </c>
      <c r="D26" s="42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42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4700</v>
      </c>
      <c r="E29" s="42">
        <f t="shared" ref="E29:E39" si="3">+(B29-C29-D29)*0.1236</f>
        <v>10765.56</v>
      </c>
      <c r="F29" s="42">
        <f t="shared" ref="F29:F39" si="4">+(B29-C29-D29+E29)*0.02</f>
        <v>1957.3112000000001</v>
      </c>
      <c r="G29" s="16">
        <f t="shared" ref="G29:G39" si="5">+B29-C29-D29+E29+F29</f>
        <v>99822.871199999994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5550</v>
      </c>
      <c r="E30" s="42">
        <f t="shared" si="3"/>
        <v>10635.78</v>
      </c>
      <c r="F30" s="42">
        <f t="shared" si="4"/>
        <v>1933.7156</v>
      </c>
      <c r="G30" s="16">
        <f t="shared" si="5"/>
        <v>98619.495599999995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3750</v>
      </c>
      <c r="E31" s="42">
        <f t="shared" si="3"/>
        <v>10691.4</v>
      </c>
      <c r="F31" s="42">
        <f t="shared" si="4"/>
        <v>1943.828</v>
      </c>
      <c r="G31" s="16">
        <f t="shared" si="5"/>
        <v>99135.227999999988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4700</v>
      </c>
      <c r="E32" s="42">
        <f t="shared" si="3"/>
        <v>10833.54</v>
      </c>
      <c r="F32" s="42">
        <f t="shared" si="4"/>
        <v>1969.6708000000001</v>
      </c>
      <c r="G32" s="16">
        <f t="shared" si="5"/>
        <v>100453.21080000002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5500</v>
      </c>
      <c r="E33" s="42">
        <f t="shared" si="3"/>
        <v>11204.34</v>
      </c>
      <c r="F33" s="42">
        <f t="shared" si="4"/>
        <v>2037.0868</v>
      </c>
      <c r="G33" s="16">
        <f t="shared" si="5"/>
        <v>103891.4268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f>+[1]PP!F12</f>
        <v>4950</v>
      </c>
      <c r="E34" s="42">
        <f t="shared" si="3"/>
        <v>10827.36</v>
      </c>
      <c r="F34" s="42">
        <f t="shared" si="4"/>
        <v>1968.5472</v>
      </c>
      <c r="G34" s="16">
        <f t="shared" si="5"/>
        <v>100395.9072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5000</v>
      </c>
      <c r="E35" s="42">
        <f t="shared" si="3"/>
        <v>10524.54</v>
      </c>
      <c r="F35" s="42">
        <f t="shared" si="4"/>
        <v>1913.4908000000003</v>
      </c>
      <c r="G35" s="16">
        <f t="shared" si="5"/>
        <v>97588.030800000008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5000</v>
      </c>
      <c r="E36" s="42">
        <f t="shared" si="3"/>
        <v>10771.74</v>
      </c>
      <c r="F36" s="42">
        <f t="shared" si="4"/>
        <v>1958.4348000000002</v>
      </c>
      <c r="G36" s="16">
        <f t="shared" si="5"/>
        <v>99880.174800000008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5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5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5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5850</v>
      </c>
      <c r="E41" s="42">
        <f t="shared" ref="E41:E49" si="6">+(B41-C41-D41)*0.1236</f>
        <v>11216.7</v>
      </c>
      <c r="F41" s="42">
        <f t="shared" ref="F41:F49" si="7">+(B41-C41-D41+E41)*0.02</f>
        <v>2039.3340000000001</v>
      </c>
      <c r="G41" s="16">
        <f t="shared" ref="G41:G49" si="8">+B41-C41-D41+E41+F41</f>
        <v>104006.034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5450</v>
      </c>
      <c r="E42" s="42">
        <f t="shared" si="6"/>
        <v>10981.86</v>
      </c>
      <c r="F42" s="42">
        <f t="shared" si="7"/>
        <v>1996.6372000000001</v>
      </c>
      <c r="G42" s="16">
        <f t="shared" si="8"/>
        <v>101828.4972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v>5350</v>
      </c>
      <c r="E43" s="42">
        <f t="shared" si="6"/>
        <v>11080.74</v>
      </c>
      <c r="F43" s="42">
        <f t="shared" si="7"/>
        <v>2014.6148000000001</v>
      </c>
      <c r="G43" s="16">
        <f t="shared" si="8"/>
        <v>102745.3548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5650</v>
      </c>
      <c r="E44" s="42">
        <f t="shared" si="6"/>
        <v>10808.82</v>
      </c>
      <c r="F44" s="42">
        <f t="shared" si="7"/>
        <v>1965.1764000000003</v>
      </c>
      <c r="G44" s="16">
        <f t="shared" si="8"/>
        <v>100223.9964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5600</v>
      </c>
      <c r="E45" s="42">
        <f t="shared" si="6"/>
        <v>10808.82</v>
      </c>
      <c r="F45" s="42">
        <f t="shared" si="7"/>
        <v>1965.1764000000003</v>
      </c>
      <c r="G45" s="16">
        <f t="shared" si="8"/>
        <v>100223.9964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5650</v>
      </c>
      <c r="E46" s="42">
        <f t="shared" si="6"/>
        <v>10740.84</v>
      </c>
      <c r="F46" s="42">
        <f t="shared" si="7"/>
        <v>1952.8168000000001</v>
      </c>
      <c r="G46" s="16">
        <f t="shared" si="8"/>
        <v>99593.656799999997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5400</v>
      </c>
      <c r="E47" s="42">
        <f t="shared" si="6"/>
        <v>10938.6</v>
      </c>
      <c r="F47" s="42">
        <f t="shared" si="7"/>
        <v>1988.7720000000002</v>
      </c>
      <c r="G47" s="16">
        <f t="shared" si="8"/>
        <v>101427.372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f>+[1]PP!L12</f>
        <v>3000</v>
      </c>
      <c r="E48" s="42">
        <f t="shared" si="6"/>
        <v>11420.64</v>
      </c>
      <c r="F48" s="42">
        <f t="shared" si="7"/>
        <v>2076.4128000000001</v>
      </c>
      <c r="G48" s="16">
        <f t="shared" si="8"/>
        <v>105897.0528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+[1]PP!K12</f>
        <v>5600</v>
      </c>
      <c r="E49" s="42">
        <f t="shared" si="6"/>
        <v>11000.4</v>
      </c>
      <c r="F49" s="42">
        <f t="shared" si="7"/>
        <v>2000.008</v>
      </c>
      <c r="G49" s="16">
        <f t="shared" si="8"/>
        <v>102000.408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42">
        <v>6100</v>
      </c>
      <c r="E51" s="42">
        <f t="shared" ref="E51:E58" si="9">+(B51-C51-D51)*0.1236</f>
        <v>10487.460000000001</v>
      </c>
      <c r="F51" s="42">
        <f t="shared" ref="F51:F58" si="10">+(B51-C51-D51+E51)*0.02</f>
        <v>1906.7492000000002</v>
      </c>
      <c r="G51" s="16">
        <f t="shared" ref="G51:G58" si="11">+B51-C51-D51+E51+F51</f>
        <v>97244.209200000012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42">
        <v>6100</v>
      </c>
      <c r="E52" s="42">
        <f t="shared" si="9"/>
        <v>10419.48</v>
      </c>
      <c r="F52" s="42">
        <f t="shared" si="10"/>
        <v>1894.3896</v>
      </c>
      <c r="G52" s="16">
        <f t="shared" si="11"/>
        <v>96613.869599999991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42">
        <v>6100</v>
      </c>
      <c r="E53" s="42">
        <f t="shared" si="9"/>
        <v>10419.48</v>
      </c>
      <c r="F53" s="42">
        <f t="shared" si="10"/>
        <v>1894.3896</v>
      </c>
      <c r="G53" s="16">
        <f t="shared" si="11"/>
        <v>96613.869599999991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42">
        <v>4950</v>
      </c>
      <c r="E54" s="42">
        <f t="shared" si="9"/>
        <v>10666.68</v>
      </c>
      <c r="F54" s="42">
        <f t="shared" si="10"/>
        <v>1939.3335999999999</v>
      </c>
      <c r="G54" s="16">
        <f t="shared" si="11"/>
        <v>98906.013599999991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42">
        <v>4950</v>
      </c>
      <c r="E55" s="42">
        <f t="shared" si="9"/>
        <v>10852.08</v>
      </c>
      <c r="F55" s="42">
        <f t="shared" si="10"/>
        <v>1973.0416</v>
      </c>
      <c r="G55" s="16">
        <f t="shared" si="11"/>
        <v>100625.1216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42">
        <v>5400</v>
      </c>
      <c r="E56" s="42">
        <f t="shared" si="9"/>
        <v>10759.380000000001</v>
      </c>
      <c r="F56" s="42">
        <f t="shared" si="10"/>
        <v>1956.1876000000002</v>
      </c>
      <c r="G56" s="16">
        <f t="shared" si="11"/>
        <v>99765.567600000009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42">
        <v>5400</v>
      </c>
      <c r="E57" s="42">
        <f>+(B57-C57-D57)*0.1236</f>
        <v>10697.58</v>
      </c>
      <c r="F57" s="42">
        <f t="shared" si="10"/>
        <v>1944.9516000000001</v>
      </c>
      <c r="G57" s="16">
        <f t="shared" si="11"/>
        <v>99192.531600000002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42">
        <v>1950</v>
      </c>
      <c r="E58" s="42">
        <f t="shared" si="9"/>
        <v>10530.72</v>
      </c>
      <c r="F58" s="42">
        <f t="shared" si="10"/>
        <v>1914.6144000000002</v>
      </c>
      <c r="G58" s="16">
        <f t="shared" si="11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K78"/>
  <sheetViews>
    <sheetView topLeftCell="A61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111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42">
        <v>5650</v>
      </c>
      <c r="E10" s="42">
        <f>+(B10-C10-D10)*0.1236</f>
        <v>10246.44</v>
      </c>
      <c r="F10" s="42">
        <f>+(B10-C10-D10+E10)*0.02</f>
        <v>1862.9288000000001</v>
      </c>
      <c r="G10" s="16">
        <f>+B10-C10-D10+E10+F10</f>
        <v>95009.368799999997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42">
        <v>5650</v>
      </c>
      <c r="E11" s="42">
        <f t="shared" ref="E11:E27" si="0">+(B11-C11-D11)*0.1236</f>
        <v>10431.84</v>
      </c>
      <c r="F11" s="42">
        <f t="shared" ref="F11:F27" si="1">+(B11-C11-D11+E11)*0.02</f>
        <v>1896.6368</v>
      </c>
      <c r="G11" s="16">
        <f t="shared" ref="G11:G27" si="2">+B11-C11-D11+E11+F11</f>
        <v>96728.476799999989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42">
        <v>5650</v>
      </c>
      <c r="E12" s="42">
        <f t="shared" si="0"/>
        <v>10184.64</v>
      </c>
      <c r="F12" s="42">
        <f t="shared" si="1"/>
        <v>1851.6928</v>
      </c>
      <c r="G12" s="16">
        <f t="shared" si="2"/>
        <v>94436.332800000004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42">
        <v>5700</v>
      </c>
      <c r="E13" s="42">
        <f t="shared" si="0"/>
        <v>10110.48</v>
      </c>
      <c r="F13" s="42">
        <f t="shared" si="1"/>
        <v>1838.2095999999999</v>
      </c>
      <c r="G13" s="16">
        <f t="shared" si="2"/>
        <v>93748.689599999998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42">
        <v>5700</v>
      </c>
      <c r="E14" s="42">
        <f t="shared" si="0"/>
        <v>10295.880000000001</v>
      </c>
      <c r="F14" s="42">
        <f t="shared" si="1"/>
        <v>1871.9176000000002</v>
      </c>
      <c r="G14" s="16">
        <f t="shared" si="2"/>
        <v>95467.797600000005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42">
        <v>5700</v>
      </c>
      <c r="E15" s="42">
        <f t="shared" si="0"/>
        <v>10172.280000000001</v>
      </c>
      <c r="F15" s="42">
        <f t="shared" si="1"/>
        <v>1849.4456</v>
      </c>
      <c r="G15" s="16">
        <f t="shared" si="2"/>
        <v>94321.725600000005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42">
        <v>5850</v>
      </c>
      <c r="E16" s="42">
        <f t="shared" si="0"/>
        <v>10487.460000000001</v>
      </c>
      <c r="F16" s="42">
        <f t="shared" si="1"/>
        <v>1906.7492000000002</v>
      </c>
      <c r="G16" s="16">
        <f t="shared" si="2"/>
        <v>97244.209200000012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42">
        <v>5750</v>
      </c>
      <c r="E17" s="42">
        <f t="shared" si="0"/>
        <v>10345.32</v>
      </c>
      <c r="F17" s="42">
        <f t="shared" si="1"/>
        <v>1880.9064000000001</v>
      </c>
      <c r="G17" s="16">
        <f t="shared" si="2"/>
        <v>95926.226400000014</v>
      </c>
      <c r="H17" s="76" t="s">
        <v>75</v>
      </c>
      <c r="I17" s="41">
        <v>3019</v>
      </c>
      <c r="J17" s="16">
        <f>+I17*0.0309</f>
        <v>93.287099999999995</v>
      </c>
    </row>
    <row r="18" spans="1:10" ht="14.25">
      <c r="A18" s="62" t="s">
        <v>161</v>
      </c>
      <c r="B18" s="16">
        <v>91350</v>
      </c>
      <c r="C18" s="16">
        <v>1000</v>
      </c>
      <c r="D18" s="42">
        <v>5500</v>
      </c>
      <c r="E18" s="42">
        <f t="shared" si="0"/>
        <v>10487.460000000001</v>
      </c>
      <c r="F18" s="42">
        <f t="shared" si="1"/>
        <v>1906.7492000000002</v>
      </c>
      <c r="G18" s="16">
        <f t="shared" si="2"/>
        <v>97244.209200000012</v>
      </c>
      <c r="H18" s="76" t="s">
        <v>76</v>
      </c>
      <c r="I18" s="41">
        <v>3103</v>
      </c>
      <c r="J18" s="16">
        <f>+I18*0.0309</f>
        <v>95.8827</v>
      </c>
    </row>
    <row r="19" spans="1:10" ht="14.25">
      <c r="A19" s="62" t="s">
        <v>208</v>
      </c>
      <c r="B19" s="16">
        <v>88050</v>
      </c>
      <c r="C19" s="16">
        <v>1000</v>
      </c>
      <c r="D19" s="42">
        <v>5500</v>
      </c>
      <c r="E19" s="42">
        <f t="shared" si="0"/>
        <v>10079.58</v>
      </c>
      <c r="F19" s="42">
        <f t="shared" si="1"/>
        <v>1832.5916</v>
      </c>
      <c r="G19" s="16">
        <f t="shared" si="2"/>
        <v>93462.171600000001</v>
      </c>
      <c r="H19" s="76" t="s">
        <v>81</v>
      </c>
      <c r="I19" s="41">
        <v>3027</v>
      </c>
      <c r="J19" s="16">
        <f>+I19*0.0309</f>
        <v>93.534300000000002</v>
      </c>
    </row>
    <row r="20" spans="1:10" ht="14.25">
      <c r="A20" s="62" t="s">
        <v>155</v>
      </c>
      <c r="B20" s="16">
        <v>90350</v>
      </c>
      <c r="C20" s="16">
        <v>1000</v>
      </c>
      <c r="D20" s="42">
        <v>6100</v>
      </c>
      <c r="E20" s="42">
        <f t="shared" si="0"/>
        <v>10289.700000000001</v>
      </c>
      <c r="F20" s="42">
        <f t="shared" si="1"/>
        <v>1870.7939999999999</v>
      </c>
      <c r="G20" s="16">
        <f t="shared" si="2"/>
        <v>95410.493999999992</v>
      </c>
      <c r="H20" s="76" t="s">
        <v>65</v>
      </c>
      <c r="I20" s="41">
        <v>3575</v>
      </c>
      <c r="J20" s="16">
        <f>+I20*0.0309</f>
        <v>110.4675</v>
      </c>
    </row>
    <row r="21" spans="1:10" ht="14.25">
      <c r="A21" s="62" t="s">
        <v>156</v>
      </c>
      <c r="B21" s="16">
        <v>93750</v>
      </c>
      <c r="C21" s="16">
        <v>1000</v>
      </c>
      <c r="D21" s="43">
        <v>6450</v>
      </c>
      <c r="E21" s="42">
        <f t="shared" si="0"/>
        <v>10666.68</v>
      </c>
      <c r="F21" s="42">
        <f t="shared" si="1"/>
        <v>1939.3335999999999</v>
      </c>
      <c r="G21" s="16">
        <f t="shared" si="2"/>
        <v>98906.013599999991</v>
      </c>
      <c r="H21" s="76"/>
      <c r="I21" s="41"/>
      <c r="J21" s="16"/>
    </row>
    <row r="22" spans="1:10" ht="14.25">
      <c r="A22" s="62" t="s">
        <v>130</v>
      </c>
      <c r="B22" s="17">
        <v>88400</v>
      </c>
      <c r="C22" s="16">
        <v>1000</v>
      </c>
      <c r="D22" s="43">
        <v>5400</v>
      </c>
      <c r="E22" s="42">
        <f t="shared" si="0"/>
        <v>10135.200000000001</v>
      </c>
      <c r="F22" s="42">
        <f t="shared" si="1"/>
        <v>1842.704</v>
      </c>
      <c r="G22" s="16">
        <f t="shared" si="2"/>
        <v>93977.903999999995</v>
      </c>
      <c r="H22" s="76" t="s">
        <v>82</v>
      </c>
      <c r="I22" s="41">
        <v>3109</v>
      </c>
      <c r="J22" s="16">
        <f>+I22*0.0309</f>
        <v>96.068100000000001</v>
      </c>
    </row>
    <row r="23" spans="1:10" ht="14.25">
      <c r="A23" s="62" t="s">
        <v>95</v>
      </c>
      <c r="B23" s="16">
        <v>88950</v>
      </c>
      <c r="C23" s="16">
        <v>1000</v>
      </c>
      <c r="D23" s="42">
        <v>5500</v>
      </c>
      <c r="E23" s="42">
        <f t="shared" si="0"/>
        <v>10190.82</v>
      </c>
      <c r="F23" s="42">
        <f t="shared" si="1"/>
        <v>1852.8164000000002</v>
      </c>
      <c r="G23" s="16">
        <f t="shared" si="2"/>
        <v>94493.636400000003</v>
      </c>
      <c r="H23" s="76" t="s">
        <v>77</v>
      </c>
      <c r="I23" s="41">
        <v>2938</v>
      </c>
      <c r="J23" s="16">
        <f>+I23*0.0309</f>
        <v>90.784199999999998</v>
      </c>
    </row>
    <row r="24" spans="1:10" ht="14.25">
      <c r="A24" s="62" t="s">
        <v>157</v>
      </c>
      <c r="B24" s="16">
        <v>95200</v>
      </c>
      <c r="C24" s="16">
        <v>1000</v>
      </c>
      <c r="D24" s="43">
        <v>6500</v>
      </c>
      <c r="E24" s="42">
        <f t="shared" si="0"/>
        <v>10839.72</v>
      </c>
      <c r="F24" s="42">
        <f t="shared" si="1"/>
        <v>1970.7944</v>
      </c>
      <c r="G24" s="16">
        <f t="shared" si="2"/>
        <v>100510.5144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43">
        <v>6450</v>
      </c>
      <c r="E25" s="42">
        <f t="shared" si="0"/>
        <v>10481.280000000001</v>
      </c>
      <c r="F25" s="42">
        <f t="shared" si="1"/>
        <v>1905.6256000000001</v>
      </c>
      <c r="G25" s="16">
        <f t="shared" si="2"/>
        <v>97186.905599999998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85">
        <v>0</v>
      </c>
      <c r="D26" s="42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42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5750</v>
      </c>
      <c r="E29" s="42">
        <f t="shared" ref="E29:E39" si="3">+(B29-C29-D29)*0.1236</f>
        <v>10635.78</v>
      </c>
      <c r="F29" s="42">
        <f t="shared" ref="F29:F39" si="4">+(B29-C29-D29+E29)*0.02</f>
        <v>1933.7156</v>
      </c>
      <c r="G29" s="16">
        <f t="shared" ref="G29:G39" si="5">+B29-C29-D29+E29+F29</f>
        <v>98619.495599999995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6650</v>
      </c>
      <c r="E30" s="42">
        <f t="shared" si="3"/>
        <v>10499.82</v>
      </c>
      <c r="F30" s="42">
        <f t="shared" si="4"/>
        <v>1908.9964000000002</v>
      </c>
      <c r="G30" s="16">
        <f t="shared" si="5"/>
        <v>97358.816400000011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5650</v>
      </c>
      <c r="E31" s="42">
        <f t="shared" si="3"/>
        <v>10456.56</v>
      </c>
      <c r="F31" s="42">
        <f t="shared" si="4"/>
        <v>1901.1312</v>
      </c>
      <c r="G31" s="16">
        <f t="shared" si="5"/>
        <v>96957.691200000001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5850</v>
      </c>
      <c r="E32" s="42">
        <f t="shared" si="3"/>
        <v>10691.4</v>
      </c>
      <c r="F32" s="42">
        <f t="shared" si="4"/>
        <v>1943.828</v>
      </c>
      <c r="G32" s="16">
        <f t="shared" si="5"/>
        <v>99135.227999999988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6550</v>
      </c>
      <c r="E33" s="42">
        <f t="shared" si="3"/>
        <v>11074.56</v>
      </c>
      <c r="F33" s="42">
        <f t="shared" si="4"/>
        <v>2013.4911999999999</v>
      </c>
      <c r="G33" s="16">
        <f t="shared" si="5"/>
        <v>102688.0512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6050</v>
      </c>
      <c r="E34" s="42">
        <f t="shared" si="3"/>
        <v>10691.4</v>
      </c>
      <c r="F34" s="42">
        <f t="shared" si="4"/>
        <v>1943.828</v>
      </c>
      <c r="G34" s="16">
        <f t="shared" si="5"/>
        <v>99135.227999999988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6000</v>
      </c>
      <c r="E35" s="42">
        <f t="shared" si="3"/>
        <v>10400.94</v>
      </c>
      <c r="F35" s="42">
        <f t="shared" si="4"/>
        <v>1891.0188000000001</v>
      </c>
      <c r="G35" s="16">
        <f t="shared" si="5"/>
        <v>96441.958800000008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6100</v>
      </c>
      <c r="E36" s="42">
        <f t="shared" si="3"/>
        <v>10635.78</v>
      </c>
      <c r="F36" s="42">
        <f t="shared" si="4"/>
        <v>1933.7156</v>
      </c>
      <c r="G36" s="16">
        <f t="shared" si="5"/>
        <v>98619.495599999995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5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5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5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/>
      <c r="F40" s="16"/>
      <c r="G40" s="16"/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6950</v>
      </c>
      <c r="E41" s="42">
        <f t="shared" ref="E41:E49" si="6">+(B41-C41-D41)*0.1236</f>
        <v>11080.74</v>
      </c>
      <c r="F41" s="42">
        <f t="shared" ref="F41:F49" si="7">+(B41-C41-D41+E41)*0.02</f>
        <v>2014.6148000000001</v>
      </c>
      <c r="G41" s="16">
        <f t="shared" ref="G41:G49" si="8">+B41-C41-D41+E41+F41</f>
        <v>102745.3548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6550</v>
      </c>
      <c r="E42" s="42">
        <f t="shared" si="6"/>
        <v>10845.9</v>
      </c>
      <c r="F42" s="42">
        <f t="shared" si="7"/>
        <v>1971.9179999999999</v>
      </c>
      <c r="G42" s="16">
        <f t="shared" si="8"/>
        <v>100567.818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v>6450</v>
      </c>
      <c r="E43" s="42">
        <f t="shared" si="6"/>
        <v>10944.78</v>
      </c>
      <c r="F43" s="42">
        <f t="shared" si="7"/>
        <v>1989.8956000000001</v>
      </c>
      <c r="G43" s="16">
        <f t="shared" si="8"/>
        <v>101484.6756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6750</v>
      </c>
      <c r="E44" s="42">
        <f t="shared" si="6"/>
        <v>10672.86</v>
      </c>
      <c r="F44" s="42">
        <f t="shared" si="7"/>
        <v>1940.4572000000001</v>
      </c>
      <c r="G44" s="16">
        <f t="shared" si="8"/>
        <v>98963.317200000005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6700</v>
      </c>
      <c r="E45" s="42">
        <f t="shared" si="6"/>
        <v>10672.86</v>
      </c>
      <c r="F45" s="42">
        <f t="shared" si="7"/>
        <v>1940.4572000000001</v>
      </c>
      <c r="G45" s="16">
        <f t="shared" si="8"/>
        <v>98963.317200000005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6750</v>
      </c>
      <c r="E46" s="42">
        <f t="shared" si="6"/>
        <v>10604.880000000001</v>
      </c>
      <c r="F46" s="42">
        <f t="shared" si="7"/>
        <v>1928.0976000000001</v>
      </c>
      <c r="G46" s="16">
        <f t="shared" si="8"/>
        <v>98332.977599999998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6500</v>
      </c>
      <c r="E47" s="42">
        <f t="shared" si="6"/>
        <v>10802.64</v>
      </c>
      <c r="F47" s="42">
        <f t="shared" si="7"/>
        <v>1964.0527999999999</v>
      </c>
      <c r="G47" s="16">
        <f t="shared" si="8"/>
        <v>100166.6928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v>2950</v>
      </c>
      <c r="E48" s="42">
        <f t="shared" si="6"/>
        <v>11426.82</v>
      </c>
      <c r="F48" s="42">
        <f t="shared" si="7"/>
        <v>2077.5364</v>
      </c>
      <c r="G48" s="16">
        <f t="shared" si="8"/>
        <v>105954.3564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v>6700</v>
      </c>
      <c r="E49" s="42">
        <f t="shared" si="6"/>
        <v>10864.44</v>
      </c>
      <c r="F49" s="42">
        <f t="shared" si="7"/>
        <v>1975.2888</v>
      </c>
      <c r="G49" s="16">
        <f t="shared" si="8"/>
        <v>100739.7288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42">
        <v>6950</v>
      </c>
      <c r="E51" s="42">
        <f t="shared" ref="E51:E58" si="9">+(B51-C51-D51)*0.1236</f>
        <v>10382.4</v>
      </c>
      <c r="F51" s="42">
        <f t="shared" ref="F51:F58" si="10">+(B51-C51-D51+E51)*0.02</f>
        <v>1887.6479999999999</v>
      </c>
      <c r="G51" s="16">
        <f t="shared" ref="G51:G58" si="11">+B51-C51-D51+E51+F51</f>
        <v>96270.047999999995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42">
        <v>6950</v>
      </c>
      <c r="E52" s="42">
        <f t="shared" si="9"/>
        <v>10314.42</v>
      </c>
      <c r="F52" s="42">
        <f t="shared" si="10"/>
        <v>1875.2883999999999</v>
      </c>
      <c r="G52" s="16">
        <f t="shared" si="11"/>
        <v>95639.708400000003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42">
        <v>6950</v>
      </c>
      <c r="E53" s="42">
        <f t="shared" si="9"/>
        <v>10314.42</v>
      </c>
      <c r="F53" s="42">
        <f t="shared" si="10"/>
        <v>1875.2883999999999</v>
      </c>
      <c r="G53" s="16">
        <f t="shared" si="11"/>
        <v>95639.708400000003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42">
        <v>5600</v>
      </c>
      <c r="E54" s="42">
        <f t="shared" si="9"/>
        <v>10586.34</v>
      </c>
      <c r="F54" s="42">
        <f t="shared" si="10"/>
        <v>1924.7267999999999</v>
      </c>
      <c r="G54" s="16">
        <f t="shared" si="11"/>
        <v>98161.066800000001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42">
        <v>5600</v>
      </c>
      <c r="E55" s="42">
        <f t="shared" si="9"/>
        <v>10771.74</v>
      </c>
      <c r="F55" s="42">
        <f t="shared" si="10"/>
        <v>1958.4348000000002</v>
      </c>
      <c r="G55" s="16">
        <f t="shared" si="11"/>
        <v>99880.174800000008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42">
        <v>6250</v>
      </c>
      <c r="E56" s="42">
        <f t="shared" si="9"/>
        <v>10654.32</v>
      </c>
      <c r="F56" s="42">
        <f t="shared" si="10"/>
        <v>1937.0864000000001</v>
      </c>
      <c r="G56" s="16">
        <f t="shared" si="11"/>
        <v>98791.406400000007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42">
        <v>6250</v>
      </c>
      <c r="E57" s="42">
        <f>+(B57-C57-D57)*0.1236</f>
        <v>10592.52</v>
      </c>
      <c r="F57" s="42">
        <f t="shared" si="10"/>
        <v>1925.8504</v>
      </c>
      <c r="G57" s="16">
        <f t="shared" si="11"/>
        <v>98218.3704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42">
        <v>1950</v>
      </c>
      <c r="E58" s="42">
        <f t="shared" si="9"/>
        <v>10530.72</v>
      </c>
      <c r="F58" s="42">
        <f t="shared" si="10"/>
        <v>1914.6144000000002</v>
      </c>
      <c r="G58" s="16">
        <f t="shared" si="11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65"/>
  <sheetViews>
    <sheetView topLeftCell="A46" workbookViewId="0">
      <selection sqref="A1:E62"/>
    </sheetView>
  </sheetViews>
  <sheetFormatPr defaultRowHeight="12.75"/>
  <cols>
    <col min="1" max="1" width="20.140625" customWidth="1"/>
    <col min="2" max="2" width="30.7109375" bestFit="1" customWidth="1"/>
    <col min="3" max="3" width="14.5703125" bestFit="1" customWidth="1"/>
    <col min="4" max="4" width="18.42578125" customWidth="1"/>
    <col min="5" max="5" width="14.5703125" customWidth="1"/>
  </cols>
  <sheetData>
    <row r="1" spans="1:5" ht="18">
      <c r="A1" s="101" t="s">
        <v>0</v>
      </c>
      <c r="B1" s="101"/>
      <c r="C1" s="101"/>
      <c r="D1" s="101"/>
      <c r="E1" s="101"/>
    </row>
    <row r="2" spans="1:5" ht="15.75">
      <c r="A2" s="96" t="s">
        <v>1</v>
      </c>
      <c r="B2" s="96"/>
      <c r="C2" s="96"/>
      <c r="D2" s="96"/>
      <c r="E2" s="96"/>
    </row>
    <row r="3" spans="1:5">
      <c r="A3" s="102" t="s">
        <v>2</v>
      </c>
      <c r="B3" s="102"/>
      <c r="C3" s="102"/>
      <c r="D3" s="102"/>
      <c r="E3" s="102"/>
    </row>
    <row r="4" spans="1:5">
      <c r="A4" s="103" t="s">
        <v>85</v>
      </c>
      <c r="B4" s="103"/>
      <c r="C4" s="103"/>
      <c r="D4" s="103"/>
      <c r="E4" s="103"/>
    </row>
    <row r="5" spans="1:5">
      <c r="A5" s="98" t="s">
        <v>86</v>
      </c>
      <c r="B5" s="98"/>
      <c r="C5" s="98"/>
      <c r="D5" s="98"/>
      <c r="E5" s="98"/>
    </row>
    <row r="6" spans="1:5">
      <c r="A6" s="99" t="s">
        <v>168</v>
      </c>
      <c r="B6" s="99"/>
      <c r="C6" s="99"/>
      <c r="D6" s="99"/>
      <c r="E6" s="99"/>
    </row>
    <row r="7" spans="1:5">
      <c r="A7" s="98" t="s">
        <v>137</v>
      </c>
      <c r="B7" s="98"/>
      <c r="C7" s="98"/>
      <c r="D7" s="98"/>
      <c r="E7" s="98"/>
    </row>
    <row r="8" spans="1:5">
      <c r="A8" s="99" t="s">
        <v>173</v>
      </c>
      <c r="B8" s="99"/>
      <c r="C8" s="99"/>
      <c r="D8" s="99"/>
      <c r="E8" s="99"/>
    </row>
    <row r="9" spans="1:5" ht="15">
      <c r="A9" s="100" t="s">
        <v>220</v>
      </c>
      <c r="B9" s="100"/>
      <c r="C9" s="100"/>
      <c r="D9" s="100"/>
      <c r="E9" s="100"/>
    </row>
    <row r="10" spans="1:5">
      <c r="A10" s="4"/>
      <c r="B10" s="8" t="s">
        <v>15</v>
      </c>
      <c r="C10" s="8" t="s">
        <v>87</v>
      </c>
      <c r="D10" s="8" t="s">
        <v>141</v>
      </c>
      <c r="E10" s="4"/>
    </row>
    <row r="11" spans="1:5" ht="15.75">
      <c r="A11" s="44"/>
      <c r="B11" s="14" t="s">
        <v>7</v>
      </c>
      <c r="C11" s="8"/>
      <c r="D11" s="8"/>
      <c r="E11" s="4"/>
    </row>
    <row r="12" spans="1:5" ht="14.25">
      <c r="A12" s="20"/>
      <c r="B12" s="15" t="s">
        <v>199</v>
      </c>
      <c r="C12" s="16">
        <v>99498</v>
      </c>
      <c r="D12" s="16">
        <v>99585</v>
      </c>
      <c r="E12" s="19"/>
    </row>
    <row r="13" spans="1:5" ht="14.25">
      <c r="A13" s="20"/>
      <c r="B13" s="15" t="s">
        <v>200</v>
      </c>
      <c r="C13" s="16">
        <v>98936</v>
      </c>
      <c r="D13" s="16">
        <v>99023</v>
      </c>
      <c r="E13" s="19"/>
    </row>
    <row r="14" spans="1:5" ht="14.25">
      <c r="A14" s="20"/>
      <c r="B14" s="15" t="s">
        <v>133</v>
      </c>
      <c r="C14" s="16">
        <v>97576</v>
      </c>
      <c r="D14" s="16">
        <v>97919</v>
      </c>
      <c r="E14" s="19"/>
    </row>
    <row r="15" spans="1:5" ht="14.25">
      <c r="A15" s="20"/>
      <c r="B15" s="15" t="s">
        <v>176</v>
      </c>
      <c r="C15" s="16">
        <v>98292</v>
      </c>
      <c r="D15" s="16">
        <v>98321</v>
      </c>
      <c r="E15" s="19"/>
    </row>
    <row r="16" spans="1:5" ht="14.25">
      <c r="A16" s="20"/>
      <c r="B16" s="15" t="s">
        <v>177</v>
      </c>
      <c r="C16" s="16">
        <v>98854</v>
      </c>
      <c r="D16" s="16">
        <v>98883</v>
      </c>
      <c r="E16" s="19"/>
    </row>
    <row r="17" spans="1:5" ht="14.25">
      <c r="A17" s="20"/>
      <c r="B17" s="15" t="s">
        <v>28</v>
      </c>
      <c r="C17" s="16">
        <v>100015</v>
      </c>
      <c r="D17" s="16">
        <v>100045</v>
      </c>
      <c r="E17" s="19"/>
    </row>
    <row r="18" spans="1:5" ht="14.25">
      <c r="A18" s="20"/>
      <c r="B18" s="15" t="s">
        <v>172</v>
      </c>
      <c r="C18" s="16">
        <v>98092</v>
      </c>
      <c r="D18" s="16">
        <v>99068</v>
      </c>
      <c r="E18" s="19"/>
    </row>
    <row r="19" spans="1:5" ht="14.25">
      <c r="A19" s="20"/>
      <c r="B19" s="15" t="s">
        <v>136</v>
      </c>
      <c r="C19" s="16">
        <v>99491</v>
      </c>
      <c r="D19" s="16">
        <v>99521</v>
      </c>
      <c r="E19" s="19"/>
    </row>
    <row r="20" spans="1:5" ht="14.25">
      <c r="A20" s="20"/>
      <c r="B20" s="15" t="s">
        <v>30</v>
      </c>
      <c r="C20" s="16">
        <v>99697</v>
      </c>
      <c r="D20" s="16">
        <v>99815</v>
      </c>
      <c r="E20" s="19"/>
    </row>
    <row r="21" spans="1:5" ht="14.25">
      <c r="A21" s="20"/>
      <c r="B21" s="15" t="s">
        <v>171</v>
      </c>
      <c r="C21" s="16">
        <v>98368</v>
      </c>
      <c r="D21" s="16">
        <v>98455</v>
      </c>
      <c r="E21" s="19"/>
    </row>
    <row r="22" spans="1:5" ht="14.25">
      <c r="A22" s="20"/>
      <c r="B22" s="15" t="s">
        <v>142</v>
      </c>
      <c r="C22" s="16">
        <v>97233</v>
      </c>
      <c r="D22" s="16">
        <v>98034</v>
      </c>
      <c r="E22" s="19"/>
    </row>
    <row r="23" spans="1:5" ht="14.25">
      <c r="A23" s="20"/>
      <c r="B23" s="15" t="s">
        <v>143</v>
      </c>
      <c r="C23" s="16">
        <v>99181</v>
      </c>
      <c r="D23" s="16">
        <v>99413</v>
      </c>
      <c r="E23" s="19"/>
    </row>
    <row r="24" spans="1:5" ht="14.25">
      <c r="A24" s="20"/>
      <c r="B24" s="15" t="s">
        <v>187</v>
      </c>
      <c r="C24" s="16">
        <v>101738</v>
      </c>
      <c r="D24" s="16">
        <v>101825</v>
      </c>
      <c r="E24" s="19"/>
    </row>
    <row r="25" spans="1:5" ht="14.25">
      <c r="A25" s="20"/>
      <c r="B25" s="15" t="s">
        <v>158</v>
      </c>
      <c r="C25" s="16">
        <v>105070</v>
      </c>
      <c r="D25" s="16">
        <v>105100</v>
      </c>
      <c r="E25" s="19"/>
    </row>
    <row r="26" spans="1:5" ht="14.25">
      <c r="A26" s="20"/>
      <c r="B26" s="15" t="s">
        <v>159</v>
      </c>
      <c r="C26" s="16">
        <v>103424</v>
      </c>
      <c r="D26" s="16">
        <v>103511</v>
      </c>
      <c r="E26" s="19"/>
    </row>
    <row r="27" spans="1:5" ht="15">
      <c r="A27" s="18"/>
      <c r="B27" s="38" t="s">
        <v>12</v>
      </c>
      <c r="C27" s="16"/>
      <c r="D27" s="16"/>
      <c r="E27" s="19"/>
    </row>
    <row r="28" spans="1:5" ht="14.25">
      <c r="A28" s="20"/>
      <c r="B28" s="15" t="s">
        <v>29</v>
      </c>
      <c r="C28" s="16">
        <v>103250</v>
      </c>
      <c r="D28" s="16">
        <v>103370</v>
      </c>
      <c r="E28" s="19"/>
    </row>
    <row r="29" spans="1:5" ht="14.25">
      <c r="A29" s="20"/>
      <c r="B29" s="15" t="s">
        <v>91</v>
      </c>
      <c r="C29" s="16">
        <v>101810</v>
      </c>
      <c r="D29" s="16">
        <v>101840</v>
      </c>
      <c r="E29" s="19"/>
    </row>
    <row r="30" spans="1:5" ht="14.25">
      <c r="A30" s="20"/>
      <c r="B30" s="15" t="s">
        <v>92</v>
      </c>
      <c r="C30" s="16">
        <v>102320</v>
      </c>
      <c r="D30" s="16">
        <v>102360</v>
      </c>
      <c r="E30" s="19"/>
    </row>
    <row r="31" spans="1:5" ht="14.25">
      <c r="A31" s="20"/>
      <c r="B31" s="15" t="s">
        <v>32</v>
      </c>
      <c r="C31" s="16">
        <v>102960</v>
      </c>
      <c r="D31" s="16">
        <v>103100</v>
      </c>
      <c r="E31" s="19"/>
    </row>
    <row r="32" spans="1:5" ht="14.25">
      <c r="A32" s="20"/>
      <c r="B32" s="15" t="s">
        <v>160</v>
      </c>
      <c r="C32" s="16">
        <v>101290</v>
      </c>
      <c r="D32" s="16">
        <v>101260</v>
      </c>
      <c r="E32" s="19"/>
    </row>
    <row r="33" spans="1:5" ht="14.25">
      <c r="A33" s="20"/>
      <c r="B33" s="15" t="s">
        <v>181</v>
      </c>
      <c r="C33" s="16">
        <v>103470</v>
      </c>
      <c r="D33" s="16">
        <v>104250</v>
      </c>
      <c r="E33" s="19"/>
    </row>
    <row r="34" spans="1:5" ht="14.25">
      <c r="A34" s="20"/>
      <c r="B34" s="15" t="s">
        <v>182</v>
      </c>
      <c r="C34" s="16">
        <v>103990</v>
      </c>
      <c r="D34" s="16">
        <v>104080</v>
      </c>
      <c r="E34" s="19"/>
    </row>
    <row r="35" spans="1:5" ht="15">
      <c r="A35" s="20"/>
      <c r="B35" s="38" t="s">
        <v>13</v>
      </c>
      <c r="C35" s="16"/>
      <c r="D35" s="16"/>
      <c r="E35" s="19"/>
    </row>
    <row r="36" spans="1:5" ht="14.25">
      <c r="A36" s="20"/>
      <c r="B36" s="15" t="s">
        <v>202</v>
      </c>
      <c r="C36" s="16">
        <v>105430</v>
      </c>
      <c r="D36" s="16">
        <v>105570</v>
      </c>
      <c r="E36" s="19"/>
    </row>
    <row r="37" spans="1:5" ht="15">
      <c r="A37" s="18"/>
      <c r="B37" s="15" t="s">
        <v>209</v>
      </c>
      <c r="C37" s="16">
        <v>103820</v>
      </c>
      <c r="D37" s="16">
        <v>103960</v>
      </c>
      <c r="E37" s="19"/>
    </row>
    <row r="38" spans="1:5" ht="14.25">
      <c r="A38" s="20"/>
      <c r="B38" s="15" t="s">
        <v>134</v>
      </c>
      <c r="C38" s="16">
        <v>103820</v>
      </c>
      <c r="D38" s="16">
        <v>103960</v>
      </c>
      <c r="E38" s="19"/>
    </row>
    <row r="39" spans="1:5" ht="14.25">
      <c r="A39" s="20"/>
      <c r="B39" s="15" t="s">
        <v>135</v>
      </c>
      <c r="C39" s="16">
        <v>103190</v>
      </c>
      <c r="D39" s="16">
        <v>103330</v>
      </c>
      <c r="E39" s="19"/>
    </row>
    <row r="40" spans="1:5" ht="14.25">
      <c r="A40" s="20"/>
      <c r="B40" s="15" t="s">
        <v>88</v>
      </c>
      <c r="C40" s="16">
        <v>105020</v>
      </c>
      <c r="D40" s="16">
        <v>105860</v>
      </c>
      <c r="E40" s="19"/>
    </row>
    <row r="41" spans="1:5" ht="14.25">
      <c r="A41" s="20"/>
      <c r="B41" s="15" t="s">
        <v>178</v>
      </c>
      <c r="C41" s="16">
        <v>103990</v>
      </c>
      <c r="D41" s="16">
        <v>104600</v>
      </c>
      <c r="E41" s="19"/>
    </row>
    <row r="42" spans="1:5" ht="14.25">
      <c r="A42" s="20"/>
      <c r="B42" s="15" t="s">
        <v>78</v>
      </c>
      <c r="C42" s="16">
        <v>106350</v>
      </c>
      <c r="D42" s="16">
        <v>106720</v>
      </c>
      <c r="E42" s="19"/>
    </row>
    <row r="43" spans="1:5" ht="14.25">
      <c r="A43" s="20"/>
      <c r="B43" s="15" t="s">
        <v>165</v>
      </c>
      <c r="C43" s="16">
        <v>105600</v>
      </c>
      <c r="D43" s="16">
        <v>105750</v>
      </c>
      <c r="E43" s="19"/>
    </row>
    <row r="44" spans="1:5" ht="14.25">
      <c r="A44" s="20"/>
      <c r="B44" s="15" t="s">
        <v>170</v>
      </c>
      <c r="C44" s="16">
        <v>110830</v>
      </c>
      <c r="D44" s="16">
        <v>110740</v>
      </c>
      <c r="E44" s="19"/>
    </row>
    <row r="45" spans="1:5" ht="15">
      <c r="A45" s="18"/>
      <c r="B45" s="38" t="s">
        <v>14</v>
      </c>
      <c r="C45" s="16"/>
      <c r="D45" s="16"/>
      <c r="E45" s="19"/>
    </row>
    <row r="46" spans="1:5" ht="14.25">
      <c r="A46" s="20"/>
      <c r="B46" s="15" t="s">
        <v>140</v>
      </c>
      <c r="C46" s="16">
        <v>100748</v>
      </c>
      <c r="D46" s="16">
        <v>100892</v>
      </c>
      <c r="E46" s="19"/>
    </row>
    <row r="47" spans="1:5" ht="14.25">
      <c r="A47" s="20"/>
      <c r="B47" s="15" t="s">
        <v>114</v>
      </c>
      <c r="C47" s="16">
        <v>100130</v>
      </c>
      <c r="D47" s="16">
        <v>100274</v>
      </c>
      <c r="E47" s="19"/>
    </row>
    <row r="48" spans="1:5" ht="14.25">
      <c r="A48" s="20"/>
      <c r="B48" s="15" t="s">
        <v>93</v>
      </c>
      <c r="C48" s="16">
        <v>102370</v>
      </c>
      <c r="D48" s="16">
        <v>102572</v>
      </c>
      <c r="E48" s="19"/>
    </row>
    <row r="49" spans="1:10" ht="14.25">
      <c r="A49" s="20"/>
      <c r="B49" s="15" t="s">
        <v>94</v>
      </c>
      <c r="C49" s="16">
        <v>104055</v>
      </c>
      <c r="D49" s="16">
        <v>104257</v>
      </c>
      <c r="E49" s="19"/>
    </row>
    <row r="50" spans="1:10" ht="14.25">
      <c r="A50" s="20"/>
      <c r="B50" s="15" t="s">
        <v>113</v>
      </c>
      <c r="C50" s="16">
        <v>100130</v>
      </c>
      <c r="D50" s="16">
        <v>100274</v>
      </c>
      <c r="E50" s="19"/>
    </row>
    <row r="51" spans="1:10" ht="14.25">
      <c r="A51" s="20"/>
      <c r="B51" s="15" t="s">
        <v>185</v>
      </c>
      <c r="C51" s="16">
        <v>103347</v>
      </c>
      <c r="D51" s="16">
        <v>103434</v>
      </c>
      <c r="E51" s="19"/>
    </row>
    <row r="52" spans="1:10" ht="14.25">
      <c r="A52" s="1"/>
      <c r="B52" s="15" t="s">
        <v>186</v>
      </c>
      <c r="C52" s="16">
        <v>102785</v>
      </c>
      <c r="D52" s="16">
        <v>102872</v>
      </c>
      <c r="E52" s="1"/>
    </row>
    <row r="53" spans="1:10" ht="14.25">
      <c r="A53" s="1" t="s">
        <v>189</v>
      </c>
      <c r="B53" s="1"/>
      <c r="C53" s="1"/>
      <c r="D53" s="68"/>
      <c r="E53" s="3"/>
    </row>
    <row r="54" spans="1:10">
      <c r="A54" s="1" t="s">
        <v>89</v>
      </c>
      <c r="B54" s="1"/>
      <c r="C54" s="1"/>
      <c r="D54" s="1"/>
      <c r="E54" s="1"/>
    </row>
    <row r="55" spans="1:10">
      <c r="A55" s="1" t="s">
        <v>90</v>
      </c>
      <c r="B55" s="1"/>
      <c r="C55" s="1"/>
      <c r="D55" s="1"/>
      <c r="E55" s="1"/>
    </row>
    <row r="56" spans="1:10">
      <c r="A56" s="45" t="s">
        <v>217</v>
      </c>
      <c r="B56" s="1"/>
      <c r="C56" s="1"/>
      <c r="D56" s="1"/>
      <c r="E56" s="1"/>
    </row>
    <row r="57" spans="1:10">
      <c r="A57" s="45" t="s">
        <v>190</v>
      </c>
      <c r="B57" s="1"/>
      <c r="C57" s="26"/>
      <c r="D57" s="26"/>
      <c r="E57" s="26"/>
      <c r="F57" s="26"/>
      <c r="G57" s="26"/>
      <c r="H57" s="2"/>
      <c r="I57" s="2"/>
      <c r="J57" s="1"/>
    </row>
    <row r="58" spans="1:10">
      <c r="A58" s="45" t="s">
        <v>116</v>
      </c>
      <c r="B58" s="1"/>
      <c r="C58" s="1"/>
      <c r="D58" s="1"/>
      <c r="E58" s="1"/>
    </row>
    <row r="59" spans="1:10">
      <c r="A59" s="69" t="s">
        <v>163</v>
      </c>
      <c r="B59" s="1"/>
      <c r="C59" s="1"/>
      <c r="D59" s="1"/>
      <c r="E59" s="1"/>
      <c r="F59" s="1"/>
      <c r="G59" s="1"/>
      <c r="H59" s="1"/>
      <c r="I59" s="1"/>
    </row>
    <row r="60" spans="1:10" ht="15.75">
      <c r="A60" s="30" t="s">
        <v>17</v>
      </c>
      <c r="B60" s="27"/>
      <c r="C60" s="1"/>
      <c r="D60" s="1"/>
      <c r="E60" s="1"/>
    </row>
    <row r="61" spans="1:10" ht="15">
      <c r="A61" s="28" t="s">
        <v>50</v>
      </c>
      <c r="B61" s="27"/>
      <c r="C61" s="1"/>
      <c r="D61" s="1"/>
      <c r="E61" s="1"/>
    </row>
    <row r="62" spans="1:10" ht="15">
      <c r="A62" s="28" t="s">
        <v>203</v>
      </c>
      <c r="B62" s="1"/>
    </row>
    <row r="65" spans="1:10">
      <c r="A65" s="54"/>
      <c r="B65" s="1"/>
      <c r="C65" s="26"/>
      <c r="D65" s="26"/>
      <c r="E65" s="26"/>
      <c r="F65" s="26"/>
      <c r="G65" s="26"/>
      <c r="H65" s="2"/>
      <c r="I65" s="2"/>
      <c r="J65" s="1"/>
    </row>
  </sheetData>
  <mergeCells count="9">
    <mergeCell ref="A5:E5"/>
    <mergeCell ref="A6:E6"/>
    <mergeCell ref="A9:E9"/>
    <mergeCell ref="A1:E1"/>
    <mergeCell ref="A2:E2"/>
    <mergeCell ref="A3:E3"/>
    <mergeCell ref="A4:E4"/>
    <mergeCell ref="A7:E7"/>
    <mergeCell ref="A8:E8"/>
  </mergeCells>
  <phoneticPr fontId="15" type="noConversion"/>
  <pageMargins left="0.63" right="0.52" top="0.35" bottom="0.32" header="0.23" footer="0.27"/>
  <pageSetup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DAMAN</vt:lpstr>
      <vt:lpstr>SILVASSA</vt:lpstr>
      <vt:lpstr>DADRA</vt:lpstr>
      <vt:lpstr>GUJARAT (E)</vt:lpstr>
      <vt:lpstr>GUJARAT  (S)</vt:lpstr>
      <vt:lpstr>GUJARAT (W)</vt:lpstr>
      <vt:lpstr>BHIWANDI</vt:lpstr>
      <vt:lpstr>MAHA(O.V.)</vt:lpstr>
      <vt:lpstr>MAHA(VIDH)</vt:lpstr>
      <vt:lpstr>MAHA(KHAN)</vt:lpstr>
      <vt:lpstr>MAHA(SOUTH)</vt:lpstr>
      <vt:lpstr>STOCK POINT</vt:lpstr>
      <vt:lpstr>Sheet1</vt:lpstr>
    </vt:vector>
  </TitlesOfParts>
  <Company>Ganapati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</cp:lastModifiedBy>
  <cp:lastPrinted>2013-04-02T06:08:37Z</cp:lastPrinted>
  <dcterms:created xsi:type="dcterms:W3CDTF">2001-04-10T13:46:13Z</dcterms:created>
  <dcterms:modified xsi:type="dcterms:W3CDTF">2013-04-02T07:31:29Z</dcterms:modified>
</cp:coreProperties>
</file>